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USKR\05 UMHVERFISGÆÐI\01 SKRIFSTOFA\Græn skref í starfsemi Rvk\Grænt bókhald\Grunnskjöl eftir útgáfum\"/>
    </mc:Choice>
  </mc:AlternateContent>
  <bookViews>
    <workbookView xWindow="-28920" yWindow="1440" windowWidth="29040" windowHeight="15840" tabRatio="902"/>
  </bookViews>
  <sheets>
    <sheet name="Forsíða" sheetId="8" r:id="rId1"/>
    <sheet name="Samantekt" sheetId="10" r:id="rId2"/>
    <sheet name="Myndræn samantekt" sheetId="12" r:id="rId3"/>
    <sheet name="Pappír" sheetId="2" r:id="rId4"/>
    <sheet name="Ræstingar" sheetId="14" r:id="rId5"/>
    <sheet name="Rafmagn og heitt vatn" sheetId="15" r:id="rId6"/>
    <sheet name="Samgöngur" sheetId="23" r:id="rId7"/>
    <sheet name="Samgöngusamningar" sheetId="22" r:id="rId8"/>
    <sheet name="Úrgangur" sheetId="17" r:id="rId9"/>
    <sheet name="Aðrar rekstrarvörur" sheetId="18" r:id="rId10"/>
    <sheet name="Losunarstuðlar" sheetId="24" r:id="rId11"/>
  </sheets>
  <definedNames>
    <definedName name="_xlnm.Print_Area" localSheetId="9">'Aðrar rekstrarvörur'!$A$1:$G$17</definedName>
    <definedName name="_xlnm.Print_Area" localSheetId="3">Pappír!$A$1:$H$18</definedName>
    <definedName name="_xlnm.Print_Area" localSheetId="5">'Rafmagn og heitt vatn'!$A$1:$F$15</definedName>
    <definedName name="_xlnm.Print_Area" localSheetId="4">Ræstingar!$A$1:$G$15</definedName>
    <definedName name="_xlnm.Print_Area" localSheetId="8">Úrgangur!$A$1:$F$13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10" l="1"/>
  <c r="F275" i="23" l="1"/>
  <c r="G73" i="15" l="1"/>
  <c r="G11" i="15" l="1"/>
  <c r="G12" i="15"/>
  <c r="G13" i="15"/>
  <c r="G10" i="15"/>
  <c r="G20" i="15"/>
  <c r="G21" i="15"/>
  <c r="G22" i="15"/>
  <c r="G19" i="15"/>
  <c r="G29" i="15"/>
  <c r="G30" i="15"/>
  <c r="G31" i="15"/>
  <c r="G28" i="15"/>
  <c r="G38" i="15"/>
  <c r="G39" i="15"/>
  <c r="G40" i="15"/>
  <c r="G37" i="15"/>
  <c r="G47" i="15"/>
  <c r="G48" i="15"/>
  <c r="G49" i="15"/>
  <c r="G46" i="15"/>
  <c r="G56" i="15"/>
  <c r="G57" i="15"/>
  <c r="G58" i="15"/>
  <c r="G55" i="15"/>
  <c r="G101" i="15"/>
  <c r="G102" i="15"/>
  <c r="G103" i="15"/>
  <c r="G100" i="15"/>
  <c r="G92" i="15"/>
  <c r="G93" i="15"/>
  <c r="G94" i="15"/>
  <c r="G91" i="15"/>
  <c r="G83" i="15"/>
  <c r="G84" i="15"/>
  <c r="G85" i="15"/>
  <c r="G82" i="15"/>
  <c r="G74" i="15"/>
  <c r="G75" i="15"/>
  <c r="G76" i="15"/>
  <c r="G65" i="15"/>
  <c r="G66" i="15"/>
  <c r="G67" i="15"/>
  <c r="G64" i="15"/>
  <c r="D13" i="10" l="1"/>
  <c r="C81" i="17"/>
  <c r="D26" i="22" l="1"/>
  <c r="P101" i="15" l="1"/>
  <c r="P102" i="15"/>
  <c r="P103" i="15"/>
  <c r="P100" i="15"/>
  <c r="O101" i="15"/>
  <c r="O102" i="15"/>
  <c r="O103" i="15"/>
  <c r="O100" i="15"/>
  <c r="F101" i="15"/>
  <c r="F102" i="15"/>
  <c r="F103" i="15"/>
  <c r="F100" i="15"/>
  <c r="E101" i="15"/>
  <c r="E102" i="15"/>
  <c r="E103" i="15"/>
  <c r="E100" i="15"/>
  <c r="P92" i="15"/>
  <c r="P93" i="15"/>
  <c r="P94" i="15"/>
  <c r="P91" i="15"/>
  <c r="O92" i="15"/>
  <c r="O93" i="15"/>
  <c r="O94" i="15"/>
  <c r="O91" i="15"/>
  <c r="F92" i="15"/>
  <c r="F93" i="15"/>
  <c r="F94" i="15"/>
  <c r="F91" i="15"/>
  <c r="E92" i="15"/>
  <c r="E93" i="15"/>
  <c r="E94" i="15"/>
  <c r="E91" i="15"/>
  <c r="P83" i="15"/>
  <c r="P84" i="15"/>
  <c r="P85" i="15"/>
  <c r="P82" i="15"/>
  <c r="O83" i="15"/>
  <c r="O84" i="15"/>
  <c r="O85" i="15"/>
  <c r="O82" i="15"/>
  <c r="F83" i="15"/>
  <c r="F84" i="15"/>
  <c r="F85" i="15"/>
  <c r="F82" i="15"/>
  <c r="E83" i="15"/>
  <c r="E84" i="15"/>
  <c r="E85" i="15"/>
  <c r="E82" i="15"/>
  <c r="P74" i="15"/>
  <c r="P75" i="15"/>
  <c r="P73" i="15"/>
  <c r="O74" i="15"/>
  <c r="O75" i="15"/>
  <c r="O76" i="15"/>
  <c r="O73" i="15"/>
  <c r="H75" i="15"/>
  <c r="H76" i="15"/>
  <c r="F74" i="15"/>
  <c r="F75" i="15"/>
  <c r="F76" i="15"/>
  <c r="F73" i="15"/>
  <c r="E74" i="15"/>
  <c r="E75" i="15"/>
  <c r="E76" i="15"/>
  <c r="E73" i="15"/>
  <c r="F65" i="15"/>
  <c r="F66" i="15"/>
  <c r="F67" i="15"/>
  <c r="F64" i="15"/>
  <c r="E65" i="15"/>
  <c r="E66" i="15"/>
  <c r="E67" i="15"/>
  <c r="E64" i="15"/>
  <c r="F47" i="15"/>
  <c r="G88" i="2" l="1"/>
  <c r="N35" i="10" l="1"/>
  <c r="O35" i="10"/>
  <c r="P35" i="10"/>
  <c r="Q35" i="10"/>
  <c r="N42" i="10"/>
  <c r="C41" i="10"/>
  <c r="O42" i="10"/>
  <c r="P42" i="10"/>
  <c r="Q42" i="10"/>
  <c r="M50" i="10"/>
  <c r="M49" i="10"/>
  <c r="M48" i="10"/>
  <c r="M47" i="10"/>
  <c r="M46" i="10"/>
  <c r="M45" i="10"/>
  <c r="L50" i="10"/>
  <c r="L49" i="10"/>
  <c r="L48" i="10"/>
  <c r="L47" i="10"/>
  <c r="L46" i="10"/>
  <c r="L45" i="10"/>
  <c r="K50" i="10"/>
  <c r="K49" i="10"/>
  <c r="K48" i="10"/>
  <c r="K47" i="10"/>
  <c r="K46" i="10"/>
  <c r="K45" i="10"/>
  <c r="J50" i="10"/>
  <c r="J49" i="10"/>
  <c r="J48" i="10"/>
  <c r="J47" i="10"/>
  <c r="J46" i="10"/>
  <c r="J45" i="10"/>
  <c r="I50" i="10"/>
  <c r="I49" i="10"/>
  <c r="I48" i="10"/>
  <c r="I47" i="10"/>
  <c r="I46" i="10"/>
  <c r="I45" i="10"/>
  <c r="H50" i="10"/>
  <c r="H49" i="10"/>
  <c r="H48" i="10"/>
  <c r="H47" i="10"/>
  <c r="H46" i="10"/>
  <c r="H45" i="10"/>
  <c r="G50" i="10"/>
  <c r="G49" i="10"/>
  <c r="G48" i="10"/>
  <c r="G47" i="10"/>
  <c r="G46" i="10"/>
  <c r="G45" i="10"/>
  <c r="F50" i="10"/>
  <c r="F49" i="10"/>
  <c r="F48" i="10"/>
  <c r="F47" i="10"/>
  <c r="F46" i="10"/>
  <c r="F45" i="10"/>
  <c r="E50" i="10"/>
  <c r="E49" i="10"/>
  <c r="E47" i="10"/>
  <c r="E46" i="10"/>
  <c r="E45" i="10"/>
  <c r="E48" i="10"/>
  <c r="D50" i="10"/>
  <c r="D49" i="10"/>
  <c r="D48" i="10"/>
  <c r="D47" i="10"/>
  <c r="D46" i="10"/>
  <c r="D45" i="10"/>
  <c r="C47" i="10"/>
  <c r="C48" i="10"/>
  <c r="C49" i="10"/>
  <c r="C50" i="10"/>
  <c r="C46" i="10"/>
  <c r="C45" i="10"/>
  <c r="F111" i="17"/>
  <c r="F112" i="17"/>
  <c r="F113" i="17"/>
  <c r="F114" i="17"/>
  <c r="F115" i="17"/>
  <c r="F116" i="17"/>
  <c r="F110" i="17"/>
  <c r="C117" i="17"/>
  <c r="F117" i="17" s="1"/>
  <c r="F99" i="17"/>
  <c r="F100" i="17"/>
  <c r="F101" i="17"/>
  <c r="F102" i="17"/>
  <c r="F103" i="17"/>
  <c r="F104" i="17"/>
  <c r="F98" i="17"/>
  <c r="C105" i="17"/>
  <c r="F105" i="17" s="1"/>
  <c r="F87" i="17"/>
  <c r="F88" i="17"/>
  <c r="F89" i="17"/>
  <c r="F90" i="17"/>
  <c r="F91" i="17"/>
  <c r="F92" i="17"/>
  <c r="F93" i="17"/>
  <c r="K40" i="10" s="1"/>
  <c r="F86" i="17"/>
  <c r="C93" i="17"/>
  <c r="F81" i="17"/>
  <c r="F75" i="17"/>
  <c r="F76" i="17"/>
  <c r="F77" i="17"/>
  <c r="F78" i="17"/>
  <c r="F79" i="17"/>
  <c r="F80" i="17"/>
  <c r="F74" i="17"/>
  <c r="F63" i="17"/>
  <c r="F64" i="17"/>
  <c r="F65" i="17"/>
  <c r="F66" i="17"/>
  <c r="F67" i="17"/>
  <c r="F68" i="17"/>
  <c r="F62" i="17"/>
  <c r="C69" i="17"/>
  <c r="F69" i="17" s="1"/>
  <c r="C57" i="17"/>
  <c r="D380" i="23"/>
  <c r="C380" i="23"/>
  <c r="D345" i="23"/>
  <c r="C345" i="23"/>
  <c r="D310" i="23"/>
  <c r="C310" i="23"/>
  <c r="D275" i="23"/>
  <c r="C275" i="23"/>
  <c r="D240" i="23"/>
  <c r="C240" i="23"/>
  <c r="D205" i="23"/>
  <c r="C205" i="23"/>
  <c r="D170" i="23"/>
  <c r="C170" i="23"/>
  <c r="D135" i="23"/>
  <c r="C135" i="23"/>
  <c r="D100" i="23"/>
  <c r="C100" i="23"/>
  <c r="D65" i="23"/>
  <c r="C65" i="23"/>
  <c r="C30" i="23"/>
  <c r="M18" i="10" l="1"/>
  <c r="M17" i="10"/>
  <c r="L18" i="10"/>
  <c r="L17" i="10"/>
  <c r="G126" i="18"/>
  <c r="E126" i="18"/>
  <c r="G125" i="18"/>
  <c r="E125" i="18"/>
  <c r="G124" i="18"/>
  <c r="E124" i="18"/>
  <c r="G123" i="18"/>
  <c r="E123" i="18"/>
  <c r="G122" i="18"/>
  <c r="E122" i="18"/>
  <c r="G121" i="18"/>
  <c r="E121" i="18"/>
  <c r="G120" i="18"/>
  <c r="E120" i="18"/>
  <c r="G115" i="18"/>
  <c r="E115" i="18"/>
  <c r="G114" i="18"/>
  <c r="E114" i="18"/>
  <c r="G113" i="18"/>
  <c r="E113" i="18"/>
  <c r="G112" i="18"/>
  <c r="E112" i="18"/>
  <c r="G111" i="18"/>
  <c r="E111" i="18"/>
  <c r="G110" i="18"/>
  <c r="E110" i="18"/>
  <c r="G109" i="18"/>
  <c r="E109" i="18"/>
  <c r="L111" i="17"/>
  <c r="M41" i="10" s="1"/>
  <c r="L99" i="17"/>
  <c r="L41" i="10" s="1"/>
  <c r="M40" i="10"/>
  <c r="E117" i="17"/>
  <c r="D116" i="17"/>
  <c r="G115" i="17"/>
  <c r="M39" i="10"/>
  <c r="D115" i="17"/>
  <c r="D114" i="17"/>
  <c r="D113" i="17"/>
  <c r="D112" i="17"/>
  <c r="D111" i="17"/>
  <c r="H110" i="17"/>
  <c r="I110" i="17" s="1"/>
  <c r="G110" i="17"/>
  <c r="G117" i="17" s="1"/>
  <c r="M42" i="10" s="1"/>
  <c r="D110" i="17"/>
  <c r="D117" i="17" s="1"/>
  <c r="L40" i="10"/>
  <c r="E105" i="17"/>
  <c r="D104" i="17"/>
  <c r="G103" i="17"/>
  <c r="L39" i="10"/>
  <c r="W39" i="10" s="1"/>
  <c r="D103" i="17"/>
  <c r="D102" i="17"/>
  <c r="D101" i="17"/>
  <c r="D100" i="17"/>
  <c r="D99" i="17"/>
  <c r="H98" i="17"/>
  <c r="G98" i="17"/>
  <c r="G105" i="17" s="1"/>
  <c r="L42" i="10" s="1"/>
  <c r="D98" i="17"/>
  <c r="D105" i="17" s="1"/>
  <c r="E93" i="17"/>
  <c r="D92" i="17"/>
  <c r="G91" i="17"/>
  <c r="K39" i="10"/>
  <c r="D91" i="17"/>
  <c r="D90" i="17"/>
  <c r="D89" i="17"/>
  <c r="D88" i="17"/>
  <c r="D87" i="17"/>
  <c r="G86" i="17"/>
  <c r="K38" i="10"/>
  <c r="D86" i="17"/>
  <c r="D93" i="17" s="1"/>
  <c r="E81" i="17"/>
  <c r="D80" i="17"/>
  <c r="G79" i="17"/>
  <c r="D79" i="17"/>
  <c r="D78" i="17"/>
  <c r="D77" i="17"/>
  <c r="D76" i="17"/>
  <c r="D75" i="17"/>
  <c r="G74" i="17"/>
  <c r="D74" i="17"/>
  <c r="E69" i="17"/>
  <c r="D68" i="17"/>
  <c r="G67" i="17"/>
  <c r="D67" i="17"/>
  <c r="D66" i="17"/>
  <c r="D65" i="17"/>
  <c r="D64" i="17"/>
  <c r="D63" i="17"/>
  <c r="G62" i="17"/>
  <c r="G69" i="17" s="1"/>
  <c r="I42" i="10" s="1"/>
  <c r="D62" i="17"/>
  <c r="D69" i="17" s="1"/>
  <c r="H86" i="17"/>
  <c r="H74" i="17"/>
  <c r="H62" i="17"/>
  <c r="G55" i="17"/>
  <c r="G50" i="17"/>
  <c r="D54" i="22"/>
  <c r="D55" i="22"/>
  <c r="D53" i="22"/>
  <c r="D45" i="22"/>
  <c r="D46" i="22"/>
  <c r="D44" i="22"/>
  <c r="D36" i="22"/>
  <c r="D35" i="22"/>
  <c r="E53" i="22"/>
  <c r="E44" i="22"/>
  <c r="E26" i="22"/>
  <c r="E35" i="22"/>
  <c r="C57" i="22"/>
  <c r="D57" i="22" s="1"/>
  <c r="C48" i="22"/>
  <c r="D48" i="22" s="1"/>
  <c r="C39" i="22"/>
  <c r="D39" i="22" s="1"/>
  <c r="K35" i="10" s="1"/>
  <c r="R325" i="23"/>
  <c r="I348" i="23"/>
  <c r="I332" i="23"/>
  <c r="R290" i="23"/>
  <c r="I313" i="23"/>
  <c r="I297" i="23"/>
  <c r="I278" i="23"/>
  <c r="R255" i="23"/>
  <c r="I262" i="23"/>
  <c r="I243" i="23"/>
  <c r="R220" i="23"/>
  <c r="I227" i="23"/>
  <c r="I208" i="23"/>
  <c r="R185" i="23"/>
  <c r="I192" i="23"/>
  <c r="I173" i="23"/>
  <c r="R150" i="23"/>
  <c r="I157" i="23"/>
  <c r="I138" i="23"/>
  <c r="R115" i="23"/>
  <c r="I122" i="23"/>
  <c r="R80" i="23"/>
  <c r="I103" i="23"/>
  <c r="I87" i="23"/>
  <c r="I68" i="23"/>
  <c r="R45" i="23"/>
  <c r="I52" i="23"/>
  <c r="P185" i="23"/>
  <c r="E384" i="23"/>
  <c r="E385" i="23"/>
  <c r="G368" i="23"/>
  <c r="G369" i="23"/>
  <c r="H369" i="23"/>
  <c r="G370" i="23"/>
  <c r="G371" i="23"/>
  <c r="G372" i="23"/>
  <c r="G373" i="23"/>
  <c r="G374" i="23"/>
  <c r="H374" i="23"/>
  <c r="G375" i="23"/>
  <c r="G376" i="23"/>
  <c r="G377" i="23"/>
  <c r="G378" i="23"/>
  <c r="G379" i="23"/>
  <c r="G367" i="23"/>
  <c r="P361" i="23"/>
  <c r="P362" i="23"/>
  <c r="Q362" i="23"/>
  <c r="P360" i="23"/>
  <c r="E363" i="23"/>
  <c r="E349" i="23"/>
  <c r="E350" i="23"/>
  <c r="G333" i="23"/>
  <c r="G334" i="23"/>
  <c r="H334" i="23"/>
  <c r="G335" i="23"/>
  <c r="G336" i="23"/>
  <c r="G337" i="23"/>
  <c r="G338" i="23"/>
  <c r="G339" i="23"/>
  <c r="H339" i="23"/>
  <c r="G340" i="23"/>
  <c r="G341" i="23"/>
  <c r="G342" i="23"/>
  <c r="G343" i="23"/>
  <c r="G344" i="23"/>
  <c r="G332" i="23"/>
  <c r="O326" i="23"/>
  <c r="Q326" i="23" s="1"/>
  <c r="P326" i="23"/>
  <c r="P327" i="23"/>
  <c r="Q327" i="23"/>
  <c r="P325" i="23"/>
  <c r="E328" i="23"/>
  <c r="E314" i="23"/>
  <c r="E315" i="23"/>
  <c r="G298" i="23"/>
  <c r="G299" i="23"/>
  <c r="H299" i="23"/>
  <c r="G300" i="23"/>
  <c r="G301" i="23"/>
  <c r="G302" i="23"/>
  <c r="G303" i="23"/>
  <c r="G304" i="23"/>
  <c r="H304" i="23"/>
  <c r="G305" i="23"/>
  <c r="G306" i="23"/>
  <c r="G307" i="23"/>
  <c r="G308" i="23"/>
  <c r="G309" i="23"/>
  <c r="G297" i="23"/>
  <c r="Q292" i="23"/>
  <c r="P291" i="23"/>
  <c r="P292" i="23"/>
  <c r="P290" i="23"/>
  <c r="E293" i="23"/>
  <c r="E279" i="23"/>
  <c r="E280" i="23"/>
  <c r="G263" i="23"/>
  <c r="G264" i="23"/>
  <c r="H264" i="23"/>
  <c r="G265" i="23"/>
  <c r="G266" i="23"/>
  <c r="G267" i="23"/>
  <c r="G268" i="23"/>
  <c r="G269" i="23"/>
  <c r="H269" i="23"/>
  <c r="G270" i="23"/>
  <c r="G271" i="23"/>
  <c r="G272" i="23"/>
  <c r="G273" i="23"/>
  <c r="G274" i="23"/>
  <c r="G275" i="23"/>
  <c r="J33" i="10" s="1"/>
  <c r="G262" i="23"/>
  <c r="P256" i="23"/>
  <c r="P257" i="23"/>
  <c r="Q257" i="23"/>
  <c r="P255" i="23"/>
  <c r="E258" i="23"/>
  <c r="E244" i="23"/>
  <c r="E245" i="23"/>
  <c r="G228" i="23"/>
  <c r="G229" i="23"/>
  <c r="H229" i="23"/>
  <c r="G230" i="23"/>
  <c r="G231" i="23"/>
  <c r="G232" i="23"/>
  <c r="G233" i="23"/>
  <c r="G234" i="23"/>
  <c r="H234" i="23"/>
  <c r="G235" i="23"/>
  <c r="G236" i="23"/>
  <c r="G237" i="23"/>
  <c r="G238" i="23"/>
  <c r="G239" i="23"/>
  <c r="G227" i="23"/>
  <c r="P221" i="23"/>
  <c r="P222" i="23"/>
  <c r="Q222" i="23"/>
  <c r="P220" i="23"/>
  <c r="E223" i="23"/>
  <c r="E209" i="23"/>
  <c r="E210" i="23"/>
  <c r="Q187" i="23"/>
  <c r="P186" i="23"/>
  <c r="P187" i="23"/>
  <c r="G193" i="23"/>
  <c r="G194" i="23"/>
  <c r="G195" i="23"/>
  <c r="G196" i="23"/>
  <c r="G197" i="23"/>
  <c r="G198" i="23"/>
  <c r="G199" i="23"/>
  <c r="G200" i="23"/>
  <c r="G201" i="23"/>
  <c r="G202" i="23"/>
  <c r="G203" i="23"/>
  <c r="G204" i="23"/>
  <c r="H194" i="23"/>
  <c r="H199" i="23"/>
  <c r="E174" i="23"/>
  <c r="E175" i="23"/>
  <c r="G158" i="23"/>
  <c r="G159" i="23"/>
  <c r="H159" i="23"/>
  <c r="G160" i="23"/>
  <c r="G161" i="23"/>
  <c r="G162" i="23"/>
  <c r="G163" i="23"/>
  <c r="G164" i="23"/>
  <c r="H164" i="23"/>
  <c r="G165" i="23"/>
  <c r="G166" i="23"/>
  <c r="G167" i="23"/>
  <c r="G168" i="23"/>
  <c r="G169" i="23"/>
  <c r="G157" i="23"/>
  <c r="Q152" i="23"/>
  <c r="P151" i="23"/>
  <c r="P152" i="23"/>
  <c r="P150" i="23"/>
  <c r="E153" i="23"/>
  <c r="E139" i="23"/>
  <c r="E140" i="23"/>
  <c r="G123" i="23"/>
  <c r="G124" i="23"/>
  <c r="H124" i="23"/>
  <c r="G125" i="23"/>
  <c r="G126" i="23"/>
  <c r="G127" i="23"/>
  <c r="G128" i="23"/>
  <c r="G129" i="23"/>
  <c r="H129" i="23"/>
  <c r="G130" i="23"/>
  <c r="G131" i="23"/>
  <c r="G132" i="23"/>
  <c r="G133" i="23"/>
  <c r="G134" i="23"/>
  <c r="G122" i="23"/>
  <c r="Q117" i="23"/>
  <c r="P116" i="23"/>
  <c r="P117" i="23"/>
  <c r="P115" i="23"/>
  <c r="E118" i="23"/>
  <c r="E104" i="23"/>
  <c r="E105" i="23"/>
  <c r="H89" i="23"/>
  <c r="H94" i="23"/>
  <c r="G88" i="23"/>
  <c r="G89" i="23"/>
  <c r="G90" i="23"/>
  <c r="G91" i="23"/>
  <c r="G92" i="23"/>
  <c r="G93" i="23"/>
  <c r="G94" i="23"/>
  <c r="G95" i="23"/>
  <c r="G96" i="23"/>
  <c r="G97" i="23"/>
  <c r="G98" i="23"/>
  <c r="G99" i="23"/>
  <c r="G87" i="23"/>
  <c r="Q12" i="23"/>
  <c r="P11" i="23"/>
  <c r="P12" i="23"/>
  <c r="P10" i="23"/>
  <c r="F379" i="23"/>
  <c r="H379" i="23" s="1"/>
  <c r="F378" i="23"/>
  <c r="H378" i="23" s="1"/>
  <c r="F377" i="23"/>
  <c r="H377" i="23" s="1"/>
  <c r="F376" i="23"/>
  <c r="H376" i="23" s="1"/>
  <c r="F375" i="23"/>
  <c r="H375" i="23" s="1"/>
  <c r="F373" i="23"/>
  <c r="H373" i="23" s="1"/>
  <c r="F372" i="23"/>
  <c r="H372" i="23" s="1"/>
  <c r="F371" i="23"/>
  <c r="H371" i="23" s="1"/>
  <c r="F370" i="23"/>
  <c r="H370" i="23" s="1"/>
  <c r="F368" i="23"/>
  <c r="H368" i="23" s="1"/>
  <c r="F367" i="23"/>
  <c r="F344" i="23"/>
  <c r="H344" i="23" s="1"/>
  <c r="F343" i="23"/>
  <c r="H343" i="23" s="1"/>
  <c r="F342" i="23"/>
  <c r="H342" i="23" s="1"/>
  <c r="F341" i="23"/>
  <c r="H341" i="23" s="1"/>
  <c r="F340" i="23"/>
  <c r="H340" i="23" s="1"/>
  <c r="F338" i="23"/>
  <c r="H338" i="23" s="1"/>
  <c r="F337" i="23"/>
  <c r="H337" i="23" s="1"/>
  <c r="F336" i="23"/>
  <c r="H336" i="23" s="1"/>
  <c r="F335" i="23"/>
  <c r="H335" i="23" s="1"/>
  <c r="F333" i="23"/>
  <c r="H333" i="23" s="1"/>
  <c r="F332" i="23"/>
  <c r="F309" i="23"/>
  <c r="H309" i="23" s="1"/>
  <c r="F308" i="23"/>
  <c r="H308" i="23" s="1"/>
  <c r="F307" i="23"/>
  <c r="H307" i="23" s="1"/>
  <c r="F306" i="23"/>
  <c r="H306" i="23" s="1"/>
  <c r="F305" i="23"/>
  <c r="H305" i="23" s="1"/>
  <c r="F303" i="23"/>
  <c r="H303" i="23" s="1"/>
  <c r="F302" i="23"/>
  <c r="H302" i="23" s="1"/>
  <c r="F301" i="23"/>
  <c r="H301" i="23" s="1"/>
  <c r="F300" i="23"/>
  <c r="H300" i="23" s="1"/>
  <c r="F298" i="23"/>
  <c r="H298" i="23" s="1"/>
  <c r="F297" i="23"/>
  <c r="F274" i="23"/>
  <c r="H274" i="23" s="1"/>
  <c r="F273" i="23"/>
  <c r="H273" i="23" s="1"/>
  <c r="F272" i="23"/>
  <c r="H272" i="23" s="1"/>
  <c r="F271" i="23"/>
  <c r="H271" i="23" s="1"/>
  <c r="F270" i="23"/>
  <c r="H270" i="23" s="1"/>
  <c r="F268" i="23"/>
  <c r="H268" i="23" s="1"/>
  <c r="F267" i="23"/>
  <c r="H267" i="23" s="1"/>
  <c r="F266" i="23"/>
  <c r="H266" i="23" s="1"/>
  <c r="F265" i="23"/>
  <c r="H265" i="23" s="1"/>
  <c r="F263" i="23"/>
  <c r="H263" i="23" s="1"/>
  <c r="F262" i="23"/>
  <c r="H262" i="23" s="1"/>
  <c r="F239" i="23"/>
  <c r="H239" i="23" s="1"/>
  <c r="F238" i="23"/>
  <c r="H238" i="23" s="1"/>
  <c r="F237" i="23"/>
  <c r="H237" i="23" s="1"/>
  <c r="F236" i="23"/>
  <c r="H236" i="23" s="1"/>
  <c r="F235" i="23"/>
  <c r="H235" i="23" s="1"/>
  <c r="F233" i="23"/>
  <c r="H233" i="23" s="1"/>
  <c r="F232" i="23"/>
  <c r="H232" i="23" s="1"/>
  <c r="F231" i="23"/>
  <c r="H231" i="23" s="1"/>
  <c r="F230" i="23"/>
  <c r="H230" i="23" s="1"/>
  <c r="F228" i="23"/>
  <c r="H228" i="23" s="1"/>
  <c r="F227" i="23"/>
  <c r="F204" i="23"/>
  <c r="H204" i="23" s="1"/>
  <c r="F203" i="23"/>
  <c r="H203" i="23" s="1"/>
  <c r="F202" i="23"/>
  <c r="H202" i="23" s="1"/>
  <c r="F201" i="23"/>
  <c r="H201" i="23" s="1"/>
  <c r="F200" i="23"/>
  <c r="H200" i="23" s="1"/>
  <c r="F198" i="23"/>
  <c r="H198" i="23" s="1"/>
  <c r="F197" i="23"/>
  <c r="H197" i="23" s="1"/>
  <c r="F196" i="23"/>
  <c r="H196" i="23" s="1"/>
  <c r="F195" i="23"/>
  <c r="H195" i="23" s="1"/>
  <c r="F193" i="23"/>
  <c r="H193" i="23" s="1"/>
  <c r="F192" i="23"/>
  <c r="F169" i="23"/>
  <c r="H169" i="23" s="1"/>
  <c r="F168" i="23"/>
  <c r="H168" i="23" s="1"/>
  <c r="F167" i="23"/>
  <c r="H167" i="23" s="1"/>
  <c r="F166" i="23"/>
  <c r="H166" i="23" s="1"/>
  <c r="F165" i="23"/>
  <c r="H165" i="23" s="1"/>
  <c r="F163" i="23"/>
  <c r="H163" i="23" s="1"/>
  <c r="F162" i="23"/>
  <c r="H162" i="23" s="1"/>
  <c r="F161" i="23"/>
  <c r="H161" i="23" s="1"/>
  <c r="F160" i="23"/>
  <c r="H160" i="23" s="1"/>
  <c r="F158" i="23"/>
  <c r="H158" i="23" s="1"/>
  <c r="F157" i="23"/>
  <c r="F134" i="23"/>
  <c r="H134" i="23" s="1"/>
  <c r="F133" i="23"/>
  <c r="H133" i="23" s="1"/>
  <c r="F132" i="23"/>
  <c r="H132" i="23" s="1"/>
  <c r="F131" i="23"/>
  <c r="H131" i="23" s="1"/>
  <c r="F130" i="23"/>
  <c r="H130" i="23" s="1"/>
  <c r="F128" i="23"/>
  <c r="H128" i="23" s="1"/>
  <c r="F127" i="23"/>
  <c r="H127" i="23" s="1"/>
  <c r="F126" i="23"/>
  <c r="H126" i="23" s="1"/>
  <c r="F125" i="23"/>
  <c r="H125" i="23" s="1"/>
  <c r="F123" i="23"/>
  <c r="H123" i="23" s="1"/>
  <c r="F122" i="23"/>
  <c r="F99" i="23"/>
  <c r="H99" i="23" s="1"/>
  <c r="F98" i="23"/>
  <c r="H98" i="23" s="1"/>
  <c r="F97" i="23"/>
  <c r="H97" i="23" s="1"/>
  <c r="F96" i="23"/>
  <c r="H96" i="23" s="1"/>
  <c r="F95" i="23"/>
  <c r="H95" i="23" s="1"/>
  <c r="F93" i="23"/>
  <c r="H93" i="23" s="1"/>
  <c r="F92" i="23"/>
  <c r="H92" i="23" s="1"/>
  <c r="F91" i="23"/>
  <c r="H91" i="23" s="1"/>
  <c r="F90" i="23"/>
  <c r="H90" i="23" s="1"/>
  <c r="F88" i="23"/>
  <c r="H88" i="23" s="1"/>
  <c r="F87" i="23"/>
  <c r="F64" i="23"/>
  <c r="F63" i="23"/>
  <c r="F62" i="23"/>
  <c r="F61" i="23"/>
  <c r="F60" i="23"/>
  <c r="F58" i="23"/>
  <c r="F57" i="23"/>
  <c r="F56" i="23"/>
  <c r="F55" i="23"/>
  <c r="F53" i="23"/>
  <c r="F52" i="23"/>
  <c r="F23" i="23"/>
  <c r="F20" i="23"/>
  <c r="F29" i="23"/>
  <c r="F28" i="23"/>
  <c r="F27" i="23"/>
  <c r="F26" i="23"/>
  <c r="F25" i="23"/>
  <c r="F22" i="23"/>
  <c r="F21" i="23"/>
  <c r="F18" i="23"/>
  <c r="F17" i="23"/>
  <c r="Q82" i="23"/>
  <c r="P81" i="23"/>
  <c r="P82" i="23"/>
  <c r="P80" i="23"/>
  <c r="E83" i="23"/>
  <c r="E69" i="23"/>
  <c r="E70" i="23"/>
  <c r="P46" i="23"/>
  <c r="P45" i="23"/>
  <c r="H54" i="23"/>
  <c r="H59" i="23"/>
  <c r="G53" i="23"/>
  <c r="G54" i="23"/>
  <c r="G55" i="23"/>
  <c r="G56" i="23"/>
  <c r="G57" i="23"/>
  <c r="G58" i="23"/>
  <c r="G59" i="23"/>
  <c r="G60" i="23"/>
  <c r="G61" i="23"/>
  <c r="G62" i="23"/>
  <c r="G63" i="23"/>
  <c r="G64" i="23"/>
  <c r="G52" i="23"/>
  <c r="E48" i="23"/>
  <c r="E34" i="23"/>
  <c r="E35" i="23"/>
  <c r="G18" i="23"/>
  <c r="G19" i="23"/>
  <c r="G20" i="23"/>
  <c r="G21" i="23"/>
  <c r="G22" i="23"/>
  <c r="G23" i="23"/>
  <c r="G24" i="23"/>
  <c r="G25" i="23"/>
  <c r="G26" i="23"/>
  <c r="G27" i="23"/>
  <c r="G28" i="23"/>
  <c r="G29" i="23"/>
  <c r="G17" i="23"/>
  <c r="H19" i="23"/>
  <c r="H24" i="23"/>
  <c r="E13" i="23"/>
  <c r="V45" i="10"/>
  <c r="W45" i="10"/>
  <c r="V46" i="10"/>
  <c r="W46" i="10"/>
  <c r="V47" i="10"/>
  <c r="W47" i="10"/>
  <c r="V48" i="10"/>
  <c r="W48" i="10"/>
  <c r="V49" i="10"/>
  <c r="W49" i="10"/>
  <c r="V50" i="10"/>
  <c r="W50" i="10"/>
  <c r="V51" i="10"/>
  <c r="W51" i="10"/>
  <c r="H367" i="23" l="1"/>
  <c r="F380" i="23"/>
  <c r="H332" i="23"/>
  <c r="F345" i="23"/>
  <c r="H297" i="23"/>
  <c r="F310" i="23"/>
  <c r="H157" i="23"/>
  <c r="F170" i="23"/>
  <c r="F30" i="23"/>
  <c r="F65" i="23"/>
  <c r="H87" i="23"/>
  <c r="F100" i="23"/>
  <c r="H122" i="23"/>
  <c r="F135" i="23"/>
  <c r="F205" i="23"/>
  <c r="H227" i="23"/>
  <c r="F240" i="23"/>
  <c r="W41" i="10"/>
  <c r="W42" i="10"/>
  <c r="W18" i="10"/>
  <c r="W17" i="10"/>
  <c r="W40" i="10"/>
  <c r="M38" i="10"/>
  <c r="I98" i="17"/>
  <c r="L38" i="10"/>
  <c r="G93" i="17"/>
  <c r="K42" i="10" s="1"/>
  <c r="V42" i="10" s="1"/>
  <c r="D81" i="17"/>
  <c r="G81" i="17"/>
  <c r="J42" i="10" s="1"/>
  <c r="U42" i="10" l="1"/>
  <c r="T42" i="10"/>
  <c r="W38" i="10"/>
  <c r="Q73" i="15"/>
  <c r="Q64" i="15"/>
  <c r="I100" i="15"/>
  <c r="I91" i="15"/>
  <c r="I82" i="15"/>
  <c r="I73" i="15"/>
  <c r="I64" i="15"/>
  <c r="H49" i="15"/>
  <c r="H48" i="15"/>
  <c r="H47" i="15"/>
  <c r="N104" i="15"/>
  <c r="P104" i="15" s="1"/>
  <c r="M104" i="15"/>
  <c r="M24" i="10" s="1"/>
  <c r="D104" i="15"/>
  <c r="M21" i="10" s="1"/>
  <c r="C104" i="15"/>
  <c r="E104" i="15" s="1"/>
  <c r="H103" i="15"/>
  <c r="H102" i="15"/>
  <c r="H101" i="15"/>
  <c r="Q100" i="15"/>
  <c r="H100" i="15"/>
  <c r="N95" i="15"/>
  <c r="P95" i="15" s="1"/>
  <c r="M95" i="15"/>
  <c r="L24" i="10" s="1"/>
  <c r="D95" i="15"/>
  <c r="L21" i="10" s="1"/>
  <c r="C95" i="15"/>
  <c r="E95" i="15" s="1"/>
  <c r="H94" i="15"/>
  <c r="H93" i="15"/>
  <c r="H92" i="15"/>
  <c r="Q91" i="15"/>
  <c r="H91" i="15"/>
  <c r="O100" i="14"/>
  <c r="O91" i="14"/>
  <c r="O82" i="14"/>
  <c r="G100" i="14"/>
  <c r="H100" i="14"/>
  <c r="N100" i="14"/>
  <c r="G101" i="14"/>
  <c r="N101" i="14"/>
  <c r="G102" i="14"/>
  <c r="N102" i="14"/>
  <c r="G103" i="14"/>
  <c r="N103" i="14"/>
  <c r="C104" i="14"/>
  <c r="D104" i="14"/>
  <c r="F104" i="14"/>
  <c r="L104" i="14"/>
  <c r="M104" i="14"/>
  <c r="M95" i="14"/>
  <c r="L95" i="14"/>
  <c r="F95" i="14"/>
  <c r="D95" i="14"/>
  <c r="C95" i="14"/>
  <c r="N94" i="14"/>
  <c r="G94" i="14"/>
  <c r="N93" i="14"/>
  <c r="G93" i="14"/>
  <c r="N92" i="14"/>
  <c r="G92" i="14"/>
  <c r="N91" i="14"/>
  <c r="H91" i="14"/>
  <c r="G91" i="14"/>
  <c r="H88" i="2"/>
  <c r="O88" i="2"/>
  <c r="H79" i="2"/>
  <c r="D83" i="2"/>
  <c r="M122" i="2"/>
  <c r="L122" i="2"/>
  <c r="F122" i="2"/>
  <c r="D122" i="2"/>
  <c r="M11" i="10" s="1"/>
  <c r="M35" i="10" s="1"/>
  <c r="C122" i="2"/>
  <c r="E122" i="2" s="1"/>
  <c r="M10" i="10" s="1"/>
  <c r="D56" i="22" s="1"/>
  <c r="N121" i="2"/>
  <c r="G121" i="2"/>
  <c r="E121" i="2"/>
  <c r="N120" i="2"/>
  <c r="G120" i="2"/>
  <c r="E120" i="2"/>
  <c r="N119" i="2"/>
  <c r="G119" i="2"/>
  <c r="E119" i="2"/>
  <c r="O118" i="2"/>
  <c r="N118" i="2"/>
  <c r="H118" i="2"/>
  <c r="G118" i="2"/>
  <c r="E118" i="2"/>
  <c r="G108" i="2"/>
  <c r="H108" i="2"/>
  <c r="N108" i="2"/>
  <c r="O108" i="2"/>
  <c r="G109" i="2"/>
  <c r="N109" i="2"/>
  <c r="G110" i="2"/>
  <c r="N110" i="2"/>
  <c r="G111" i="2"/>
  <c r="N111" i="2"/>
  <c r="C112" i="2"/>
  <c r="D112" i="2"/>
  <c r="L11" i="10" s="1"/>
  <c r="F112" i="2"/>
  <c r="L112" i="2"/>
  <c r="M112" i="2"/>
  <c r="I383" i="23"/>
  <c r="J383" i="23" s="1"/>
  <c r="D383" i="23"/>
  <c r="G380" i="23"/>
  <c r="M33" i="10" s="1"/>
  <c r="I368" i="23"/>
  <c r="J367" i="23"/>
  <c r="I367" i="23"/>
  <c r="C364" i="23"/>
  <c r="M363" i="23"/>
  <c r="P363" i="23" s="1"/>
  <c r="M34" i="10" s="1"/>
  <c r="E362" i="23"/>
  <c r="O361" i="23"/>
  <c r="Q361" i="23" s="1"/>
  <c r="D361" i="23"/>
  <c r="E361" i="23" s="1"/>
  <c r="O360" i="23"/>
  <c r="D360" i="23"/>
  <c r="D348" i="23"/>
  <c r="G345" i="23"/>
  <c r="L33" i="10" s="1"/>
  <c r="C329" i="23"/>
  <c r="M328" i="23"/>
  <c r="P328" i="23" s="1"/>
  <c r="L34" i="10" s="1"/>
  <c r="E327" i="23"/>
  <c r="D326" i="23"/>
  <c r="E326" i="23" s="1"/>
  <c r="O325" i="23"/>
  <c r="D325" i="23"/>
  <c r="E325" i="23" s="1"/>
  <c r="D313" i="23"/>
  <c r="G310" i="23"/>
  <c r="K33" i="10" s="1"/>
  <c r="C294" i="23"/>
  <c r="M293" i="23"/>
  <c r="P293" i="23" s="1"/>
  <c r="K34" i="10" s="1"/>
  <c r="E292" i="23"/>
  <c r="O291" i="23"/>
  <c r="Q291" i="23" s="1"/>
  <c r="D291" i="23"/>
  <c r="E291" i="23" s="1"/>
  <c r="O290" i="23"/>
  <c r="Q290" i="23" s="1"/>
  <c r="D290" i="23"/>
  <c r="D278" i="23"/>
  <c r="C259" i="23"/>
  <c r="M258" i="23"/>
  <c r="P258" i="23" s="1"/>
  <c r="J34" i="10" s="1"/>
  <c r="E257" i="23"/>
  <c r="O256" i="23"/>
  <c r="Q256" i="23" s="1"/>
  <c r="D256" i="23"/>
  <c r="E256" i="23" s="1"/>
  <c r="O255" i="23"/>
  <c r="Q255" i="23" s="1"/>
  <c r="D255" i="23"/>
  <c r="E255" i="23" s="1"/>
  <c r="D243" i="23"/>
  <c r="G240" i="23"/>
  <c r="I33" i="10" s="1"/>
  <c r="C224" i="23"/>
  <c r="M223" i="23"/>
  <c r="P223" i="23" s="1"/>
  <c r="I34" i="10" s="1"/>
  <c r="E222" i="23"/>
  <c r="O221" i="23"/>
  <c r="Q221" i="23" s="1"/>
  <c r="D221" i="23"/>
  <c r="E221" i="23" s="1"/>
  <c r="O220" i="23"/>
  <c r="D220" i="23"/>
  <c r="E220" i="23" s="1"/>
  <c r="D208" i="23"/>
  <c r="G205" i="23"/>
  <c r="H33" i="10" s="1"/>
  <c r="G192" i="23"/>
  <c r="H192" i="23"/>
  <c r="C189" i="23"/>
  <c r="M188" i="23"/>
  <c r="P188" i="23" s="1"/>
  <c r="H34" i="10" s="1"/>
  <c r="E187" i="23"/>
  <c r="O186" i="23"/>
  <c r="Q186" i="23" s="1"/>
  <c r="D186" i="23"/>
  <c r="E186" i="23" s="1"/>
  <c r="O185" i="23"/>
  <c r="D185" i="23"/>
  <c r="D173" i="23"/>
  <c r="E170" i="23"/>
  <c r="G170" i="23"/>
  <c r="G33" i="10" s="1"/>
  <c r="C154" i="23"/>
  <c r="M153" i="23"/>
  <c r="P153" i="23" s="1"/>
  <c r="G34" i="10" s="1"/>
  <c r="E152" i="23"/>
  <c r="O151" i="23"/>
  <c r="Q151" i="23" s="1"/>
  <c r="D151" i="23"/>
  <c r="E151" i="23" s="1"/>
  <c r="O150" i="23"/>
  <c r="D150" i="23"/>
  <c r="E150" i="23" s="1"/>
  <c r="D138" i="23"/>
  <c r="G135" i="23"/>
  <c r="F33" i="10" s="1"/>
  <c r="C119" i="23"/>
  <c r="M118" i="23"/>
  <c r="P118" i="23" s="1"/>
  <c r="F34" i="10" s="1"/>
  <c r="E117" i="23"/>
  <c r="O116" i="23"/>
  <c r="Q116" i="23" s="1"/>
  <c r="D116" i="23"/>
  <c r="E116" i="23" s="1"/>
  <c r="O115" i="23"/>
  <c r="Q115" i="23" s="1"/>
  <c r="D115" i="23"/>
  <c r="D103" i="23"/>
  <c r="G100" i="23"/>
  <c r="E33" i="10" s="1"/>
  <c r="C84" i="23"/>
  <c r="M83" i="23"/>
  <c r="P83" i="23" s="1"/>
  <c r="E34" i="10" s="1"/>
  <c r="E82" i="23"/>
  <c r="O81" i="23"/>
  <c r="Q81" i="23" s="1"/>
  <c r="D81" i="23"/>
  <c r="E81" i="23" s="1"/>
  <c r="O80" i="23"/>
  <c r="Q80" i="23" s="1"/>
  <c r="D80" i="23"/>
  <c r="E80" i="23" s="1"/>
  <c r="D68" i="23"/>
  <c r="H64" i="23"/>
  <c r="H63" i="23"/>
  <c r="H62" i="23"/>
  <c r="H61" i="23"/>
  <c r="H60" i="23"/>
  <c r="H58" i="23"/>
  <c r="H57" i="23"/>
  <c r="H56" i="23"/>
  <c r="H55" i="23"/>
  <c r="H53" i="23"/>
  <c r="H52" i="23"/>
  <c r="C49" i="23"/>
  <c r="M48" i="23"/>
  <c r="P48" i="23" s="1"/>
  <c r="D34" i="10" s="1"/>
  <c r="E47" i="23"/>
  <c r="O46" i="23"/>
  <c r="Q46" i="23" s="1"/>
  <c r="D46" i="23"/>
  <c r="E46" i="23" s="1"/>
  <c r="O45" i="23"/>
  <c r="Q45" i="23" s="1"/>
  <c r="D45" i="23"/>
  <c r="E45" i="23" s="1"/>
  <c r="D10" i="23"/>
  <c r="E10" i="23" s="1"/>
  <c r="O10" i="23"/>
  <c r="Q10" i="23" s="1"/>
  <c r="D11" i="23"/>
  <c r="E11" i="23" s="1"/>
  <c r="O11" i="23"/>
  <c r="Q11" i="23" s="1"/>
  <c r="E12" i="23"/>
  <c r="D33" i="23"/>
  <c r="D30" i="23"/>
  <c r="H29" i="23"/>
  <c r="H28" i="23"/>
  <c r="H27" i="23"/>
  <c r="H26" i="23"/>
  <c r="H25" i="23"/>
  <c r="H23" i="23"/>
  <c r="H22" i="23"/>
  <c r="H21" i="23"/>
  <c r="H20" i="23"/>
  <c r="H18" i="23"/>
  <c r="H17" i="23"/>
  <c r="C14" i="23"/>
  <c r="M13" i="23"/>
  <c r="P13" i="23" s="1"/>
  <c r="C34" i="10" s="1"/>
  <c r="W21" i="10" l="1"/>
  <c r="H46" i="15"/>
  <c r="G50" i="15"/>
  <c r="H50" i="15" s="1"/>
  <c r="G27" i="10" s="1"/>
  <c r="W24" i="10"/>
  <c r="O104" i="15"/>
  <c r="M25" i="10" s="1"/>
  <c r="W34" i="10"/>
  <c r="W33" i="10"/>
  <c r="W11" i="10"/>
  <c r="L35" i="10"/>
  <c r="S255" i="23"/>
  <c r="S115" i="23"/>
  <c r="S80" i="23"/>
  <c r="E278" i="23"/>
  <c r="D281" i="23"/>
  <c r="E281" i="23" s="1"/>
  <c r="J278" i="23" s="1"/>
  <c r="D364" i="23"/>
  <c r="E364" i="23" s="1"/>
  <c r="E360" i="23"/>
  <c r="E383" i="23"/>
  <c r="D386" i="23"/>
  <c r="E386" i="23" s="1"/>
  <c r="M32" i="10" s="1"/>
  <c r="O363" i="23"/>
  <c r="Q363" i="23" s="1"/>
  <c r="M31" i="10" s="1"/>
  <c r="Q360" i="23"/>
  <c r="O328" i="23"/>
  <c r="Q328" i="23" s="1"/>
  <c r="L31" i="10" s="1"/>
  <c r="Q325" i="23"/>
  <c r="S325" i="23" s="1"/>
  <c r="D351" i="23"/>
  <c r="E351" i="23" s="1"/>
  <c r="E348" i="23"/>
  <c r="D294" i="23"/>
  <c r="E294" i="23" s="1"/>
  <c r="E290" i="23"/>
  <c r="S290" i="23"/>
  <c r="E313" i="23"/>
  <c r="D316" i="23"/>
  <c r="E316" i="23" s="1"/>
  <c r="E310" i="23"/>
  <c r="E240" i="23"/>
  <c r="I32" i="10" s="1"/>
  <c r="O223" i="23"/>
  <c r="Q223" i="23" s="1"/>
  <c r="I31" i="10" s="1"/>
  <c r="Q220" i="23"/>
  <c r="S220" i="23" s="1"/>
  <c r="E243" i="23"/>
  <c r="D246" i="23"/>
  <c r="E246" i="23" s="1"/>
  <c r="J243" i="23" s="1"/>
  <c r="E208" i="23"/>
  <c r="D211" i="23"/>
  <c r="E211" i="23" s="1"/>
  <c r="O188" i="23"/>
  <c r="Q188" i="23" s="1"/>
  <c r="H31" i="10" s="1"/>
  <c r="Q185" i="23"/>
  <c r="S185" i="23" s="1"/>
  <c r="O153" i="23"/>
  <c r="Q153" i="23" s="1"/>
  <c r="G31" i="10" s="1"/>
  <c r="Q150" i="23"/>
  <c r="S150" i="23" s="1"/>
  <c r="D176" i="23"/>
  <c r="E176" i="23" s="1"/>
  <c r="E173" i="23"/>
  <c r="E138" i="23"/>
  <c r="D141" i="23"/>
  <c r="E141" i="23" s="1"/>
  <c r="D119" i="23"/>
  <c r="E119" i="23" s="1"/>
  <c r="E115" i="23"/>
  <c r="D106" i="23"/>
  <c r="E106" i="23" s="1"/>
  <c r="E103" i="23"/>
  <c r="S45" i="23"/>
  <c r="S10" i="23"/>
  <c r="G30" i="23"/>
  <c r="C33" i="10" s="1"/>
  <c r="D259" i="23"/>
  <c r="E259" i="23" s="1"/>
  <c r="E275" i="23"/>
  <c r="J32" i="10" s="1"/>
  <c r="O258" i="23"/>
  <c r="Q258" i="23" s="1"/>
  <c r="J31" i="10" s="1"/>
  <c r="E205" i="23"/>
  <c r="H205" i="23"/>
  <c r="O83" i="23"/>
  <c r="Q83" i="23" s="1"/>
  <c r="E31" i="10" s="1"/>
  <c r="E65" i="23"/>
  <c r="G65" i="23"/>
  <c r="D33" i="10" s="1"/>
  <c r="D71" i="23"/>
  <c r="E71" i="23" s="1"/>
  <c r="E68" i="23"/>
  <c r="D36" i="23"/>
  <c r="E36" i="23" s="1"/>
  <c r="E33" i="23"/>
  <c r="G95" i="15"/>
  <c r="G104" i="15"/>
  <c r="F95" i="15"/>
  <c r="L23" i="10" s="1"/>
  <c r="F104" i="15"/>
  <c r="M23" i="10" s="1"/>
  <c r="O95" i="15"/>
  <c r="L25" i="10" s="1"/>
  <c r="O48" i="23"/>
  <c r="Q48" i="23" s="1"/>
  <c r="D31" i="10" s="1"/>
  <c r="G112" i="2"/>
  <c r="L12" i="10" s="1"/>
  <c r="N104" i="14"/>
  <c r="P100" i="14" s="1"/>
  <c r="N95" i="14"/>
  <c r="P91" i="14" s="1"/>
  <c r="G104" i="14"/>
  <c r="I100" i="14" s="1"/>
  <c r="G95" i="14"/>
  <c r="I91" i="14" s="1"/>
  <c r="N112" i="2"/>
  <c r="N122" i="2"/>
  <c r="I118" i="2"/>
  <c r="G122" i="2"/>
  <c r="M12" i="10" s="1"/>
  <c r="O293" i="23"/>
  <c r="Q293" i="23" s="1"/>
  <c r="K31" i="10" s="1"/>
  <c r="E380" i="23"/>
  <c r="D329" i="23"/>
  <c r="E329" i="23" s="1"/>
  <c r="H345" i="23"/>
  <c r="E345" i="23"/>
  <c r="H310" i="23"/>
  <c r="H275" i="23"/>
  <c r="H240" i="23"/>
  <c r="D224" i="23"/>
  <c r="E224" i="23" s="1"/>
  <c r="D189" i="23"/>
  <c r="E189" i="23" s="1"/>
  <c r="D154" i="23"/>
  <c r="E154" i="23" s="1"/>
  <c r="D84" i="23"/>
  <c r="E84" i="23" s="1"/>
  <c r="D49" i="23"/>
  <c r="E49" i="23" s="1"/>
  <c r="O118" i="23"/>
  <c r="Q118" i="23" s="1"/>
  <c r="F31" i="10" s="1"/>
  <c r="H135" i="23"/>
  <c r="E135" i="23"/>
  <c r="E100" i="23"/>
  <c r="H65" i="23"/>
  <c r="D14" i="23"/>
  <c r="H30" i="23"/>
  <c r="O13" i="23"/>
  <c r="Q13" i="23" s="1"/>
  <c r="C31" i="10" s="1"/>
  <c r="E30" i="23"/>
  <c r="S360" i="23"/>
  <c r="E185" i="23"/>
  <c r="H170" i="23"/>
  <c r="H100" i="23"/>
  <c r="W35" i="10" l="1"/>
  <c r="V35" i="10"/>
  <c r="T32" i="10"/>
  <c r="H95" i="15"/>
  <c r="L27" i="10" s="1"/>
  <c r="H104" i="15"/>
  <c r="M27" i="10" s="1"/>
  <c r="W25" i="10"/>
  <c r="G30" i="10"/>
  <c r="J68" i="23"/>
  <c r="D32" i="10"/>
  <c r="J138" i="23"/>
  <c r="F32" i="10"/>
  <c r="J103" i="23"/>
  <c r="E32" i="10"/>
  <c r="O32" i="10" s="1"/>
  <c r="I30" i="10"/>
  <c r="J33" i="23"/>
  <c r="C32" i="10"/>
  <c r="J348" i="23"/>
  <c r="L32" i="10"/>
  <c r="W32" i="10" s="1"/>
  <c r="J208" i="23"/>
  <c r="H32" i="10"/>
  <c r="J313" i="23"/>
  <c r="K32" i="10"/>
  <c r="U32" i="10" s="1"/>
  <c r="J173" i="23"/>
  <c r="G32" i="10"/>
  <c r="W31" i="10"/>
  <c r="P118" i="2"/>
  <c r="M13" i="10"/>
  <c r="W12" i="10"/>
  <c r="P108" i="2"/>
  <c r="L13" i="10"/>
  <c r="F44" i="22"/>
  <c r="W23" i="10"/>
  <c r="F30" i="10"/>
  <c r="L30" i="10"/>
  <c r="K30" i="10"/>
  <c r="H30" i="10"/>
  <c r="J87" i="23"/>
  <c r="E30" i="10"/>
  <c r="J262" i="23"/>
  <c r="J157" i="23"/>
  <c r="J122" i="23"/>
  <c r="D30" i="10"/>
  <c r="J192" i="23"/>
  <c r="J297" i="23"/>
  <c r="H380" i="23"/>
  <c r="J332" i="23"/>
  <c r="J227" i="23"/>
  <c r="J52" i="23"/>
  <c r="E14" i="23"/>
  <c r="C30" i="10" s="1"/>
  <c r="W27" i="10" l="1"/>
  <c r="N32" i="10"/>
  <c r="Q32" i="10"/>
  <c r="P32" i="10"/>
  <c r="R32" i="10"/>
  <c r="S32" i="10"/>
  <c r="V32" i="10"/>
  <c r="W13" i="10"/>
  <c r="J368" i="23"/>
  <c r="M30" i="10"/>
  <c r="W30" i="10" s="1"/>
  <c r="J17" i="23"/>
  <c r="H73" i="15"/>
  <c r="H13" i="15"/>
  <c r="H12" i="15"/>
  <c r="H11" i="15"/>
  <c r="H22" i="15"/>
  <c r="H21" i="15"/>
  <c r="H20" i="15"/>
  <c r="H31" i="15"/>
  <c r="H30" i="15"/>
  <c r="H29" i="15"/>
  <c r="H40" i="15"/>
  <c r="H39" i="15"/>
  <c r="H38" i="15"/>
  <c r="H67" i="15"/>
  <c r="H66" i="15"/>
  <c r="H65" i="15"/>
  <c r="H58" i="15"/>
  <c r="H57" i="15"/>
  <c r="H56" i="15"/>
  <c r="H55" i="15"/>
  <c r="H85" i="15"/>
  <c r="H84" i="15"/>
  <c r="H83" i="15"/>
  <c r="H82" i="15"/>
  <c r="H74" i="15"/>
  <c r="E55" i="14"/>
  <c r="G14" i="15" l="1"/>
  <c r="H14" i="15" s="1"/>
  <c r="C27" i="10" s="1"/>
  <c r="H10" i="15"/>
  <c r="G23" i="15"/>
  <c r="H23" i="15" s="1"/>
  <c r="D27" i="10" s="1"/>
  <c r="H19" i="15"/>
  <c r="G32" i="15"/>
  <c r="H32" i="15" s="1"/>
  <c r="E27" i="10" s="1"/>
  <c r="H28" i="15"/>
  <c r="H37" i="15"/>
  <c r="G41" i="15"/>
  <c r="H41" i="15" s="1"/>
  <c r="H64" i="15"/>
  <c r="G68" i="15"/>
  <c r="H68" i="15" s="1"/>
  <c r="I27" i="10" s="1"/>
  <c r="G86" i="15"/>
  <c r="G59" i="15"/>
  <c r="H59" i="15" s="1"/>
  <c r="H27" i="10" s="1"/>
  <c r="R27" i="10" s="1"/>
  <c r="G77" i="15"/>
  <c r="F27" i="10" l="1"/>
  <c r="Q27" i="10" s="1"/>
  <c r="P27" i="10"/>
  <c r="O27" i="10"/>
  <c r="H77" i="15"/>
  <c r="J27" i="10" s="1"/>
  <c r="T27" i="10" s="1"/>
  <c r="H86" i="15"/>
  <c r="K27" i="10" s="1"/>
  <c r="S27" i="10"/>
  <c r="N70" i="2"/>
  <c r="L74" i="2"/>
  <c r="E70" i="2"/>
  <c r="F50" i="17"/>
  <c r="V27" i="10" l="1"/>
  <c r="U27" i="10"/>
  <c r="D27" i="22"/>
  <c r="D19" i="22"/>
  <c r="D18" i="22"/>
  <c r="D17" i="22"/>
  <c r="D8" i="22"/>
  <c r="D9" i="22"/>
  <c r="E46" i="2"/>
  <c r="N73" i="14"/>
  <c r="N72" i="2"/>
  <c r="N71" i="2"/>
  <c r="N73" i="2"/>
  <c r="G70" i="2"/>
  <c r="E71" i="2"/>
  <c r="G71" i="2"/>
  <c r="E72" i="2"/>
  <c r="G72" i="2"/>
  <c r="E73" i="2"/>
  <c r="G73" i="2"/>
  <c r="E79" i="2"/>
  <c r="G79" i="2"/>
  <c r="E80" i="2"/>
  <c r="G80" i="2"/>
  <c r="E81" i="2"/>
  <c r="G81" i="2"/>
  <c r="E82" i="2"/>
  <c r="G82" i="2"/>
  <c r="N79" i="2"/>
  <c r="N80" i="2"/>
  <c r="N81" i="2"/>
  <c r="O79" i="2"/>
  <c r="C74" i="2" l="1"/>
  <c r="E17" i="22" l="1"/>
  <c r="O58" i="15"/>
  <c r="P55" i="15"/>
  <c r="P56" i="15"/>
  <c r="P57" i="15"/>
  <c r="P58" i="15"/>
  <c r="O86" i="15" l="1"/>
  <c r="K25" i="10" s="1"/>
  <c r="V25" i="10" s="1"/>
  <c r="P65" i="15"/>
  <c r="P66" i="15"/>
  <c r="P67" i="15"/>
  <c r="P64" i="15"/>
  <c r="O57" i="15"/>
  <c r="O56" i="15"/>
  <c r="O65" i="15"/>
  <c r="O66" i="15"/>
  <c r="O67" i="15"/>
  <c r="O64" i="15"/>
  <c r="E93" i="18"/>
  <c r="E99" i="18"/>
  <c r="E100" i="18"/>
  <c r="E101" i="18"/>
  <c r="E102" i="18"/>
  <c r="E103" i="18"/>
  <c r="E104" i="18"/>
  <c r="E98" i="18"/>
  <c r="E88" i="18"/>
  <c r="E89" i="18"/>
  <c r="E90" i="18"/>
  <c r="E91" i="18"/>
  <c r="E92" i="18"/>
  <c r="E87" i="18"/>
  <c r="E81" i="18"/>
  <c r="E80" i="18"/>
  <c r="E79" i="18"/>
  <c r="E78" i="18"/>
  <c r="E77" i="18"/>
  <c r="E76" i="18"/>
  <c r="E70" i="18"/>
  <c r="E69" i="18"/>
  <c r="E68" i="18"/>
  <c r="E67" i="18"/>
  <c r="E66" i="18"/>
  <c r="E65" i="18"/>
  <c r="E101" i="14" l="1"/>
  <c r="E103" i="14"/>
  <c r="E102" i="14"/>
  <c r="E100" i="14"/>
  <c r="E104" i="14"/>
  <c r="M16" i="10" s="1"/>
  <c r="O68" i="15"/>
  <c r="I25" i="10" s="1"/>
  <c r="O77" i="15"/>
  <c r="J25" i="10" s="1"/>
  <c r="T31" i="10"/>
  <c r="R100" i="15" l="1"/>
  <c r="M26" i="10"/>
  <c r="J100" i="15"/>
  <c r="M22" i="10"/>
  <c r="U34" i="10"/>
  <c r="V34" i="10"/>
  <c r="U31" i="10"/>
  <c r="V31" i="10"/>
  <c r="T34" i="10"/>
  <c r="U33" i="10" l="1"/>
  <c r="V33" i="10"/>
  <c r="T33" i="10"/>
  <c r="T30" i="10" l="1"/>
  <c r="U30" i="10"/>
  <c r="V30" i="10"/>
  <c r="S33" i="10" l="1"/>
  <c r="Q82" i="15"/>
  <c r="O55" i="15"/>
  <c r="O59" i="15" s="1"/>
  <c r="N86" i="15"/>
  <c r="P86" i="15" s="1"/>
  <c r="K26" i="10" s="1"/>
  <c r="M86" i="15"/>
  <c r="K24" i="10" s="1"/>
  <c r="V24" i="10" s="1"/>
  <c r="D86" i="15"/>
  <c r="C86" i="15"/>
  <c r="E86" i="15" s="1"/>
  <c r="N77" i="15"/>
  <c r="P77" i="15" s="1"/>
  <c r="J26" i="10" s="1"/>
  <c r="M77" i="15"/>
  <c r="J24" i="10" s="1"/>
  <c r="D77" i="15"/>
  <c r="J21" i="10" s="1"/>
  <c r="C77" i="15"/>
  <c r="E77" i="15" s="1"/>
  <c r="J22" i="10" s="1"/>
  <c r="N68" i="15"/>
  <c r="M68" i="15"/>
  <c r="I24" i="10" s="1"/>
  <c r="D68" i="15"/>
  <c r="I21" i="10" s="1"/>
  <c r="C68" i="15"/>
  <c r="E68" i="15" s="1"/>
  <c r="I22" i="10" s="1"/>
  <c r="O73" i="14"/>
  <c r="O64" i="14"/>
  <c r="H82" i="14"/>
  <c r="H73" i="14"/>
  <c r="H64" i="14"/>
  <c r="O98" i="2"/>
  <c r="H98" i="2"/>
  <c r="U26" i="10" l="1"/>
  <c r="K21" i="10"/>
  <c r="V21" i="10" s="1"/>
  <c r="F77" i="15"/>
  <c r="J23" i="10" s="1"/>
  <c r="F86" i="15"/>
  <c r="K23" i="10" s="1"/>
  <c r="V23" i="10" s="1"/>
  <c r="R82" i="15"/>
  <c r="J82" i="15"/>
  <c r="K22" i="10"/>
  <c r="P68" i="15"/>
  <c r="I26" i="10" s="1"/>
  <c r="R73" i="15"/>
  <c r="H25" i="10"/>
  <c r="F68" i="15"/>
  <c r="I23" i="10" s="1"/>
  <c r="J64" i="15"/>
  <c r="T26" i="10" l="1"/>
  <c r="R64" i="15"/>
  <c r="V39" i="10"/>
  <c r="J39" i="10"/>
  <c r="I39" i="10"/>
  <c r="S45" i="10"/>
  <c r="T45" i="10"/>
  <c r="U45" i="10"/>
  <c r="S46" i="10"/>
  <c r="T46" i="10"/>
  <c r="U46" i="10"/>
  <c r="S47" i="10"/>
  <c r="T47" i="10"/>
  <c r="U47" i="10"/>
  <c r="S48" i="10"/>
  <c r="T48" i="10"/>
  <c r="U48" i="10"/>
  <c r="S49" i="10"/>
  <c r="T49" i="10"/>
  <c r="U49" i="10"/>
  <c r="S50" i="10"/>
  <c r="T50" i="10"/>
  <c r="U50" i="10"/>
  <c r="S51" i="10"/>
  <c r="T51" i="10"/>
  <c r="U51" i="10"/>
  <c r="C30" i="22"/>
  <c r="I21" i="22"/>
  <c r="C21" i="22"/>
  <c r="D21" i="22" s="1"/>
  <c r="I35" i="10" s="1"/>
  <c r="E101" i="2"/>
  <c r="E100" i="2"/>
  <c r="E99" i="2"/>
  <c r="E98" i="2"/>
  <c r="E91" i="2"/>
  <c r="E90" i="2"/>
  <c r="E89" i="2"/>
  <c r="E88" i="2"/>
  <c r="E85" i="14"/>
  <c r="E84" i="14"/>
  <c r="E83" i="14"/>
  <c r="E82" i="14"/>
  <c r="E76" i="14"/>
  <c r="E75" i="14"/>
  <c r="E74" i="14"/>
  <c r="E73" i="14"/>
  <c r="E67" i="14"/>
  <c r="E66" i="14"/>
  <c r="E65" i="14"/>
  <c r="E64" i="14"/>
  <c r="M86" i="14"/>
  <c r="L86" i="14"/>
  <c r="F86" i="14"/>
  <c r="D86" i="14"/>
  <c r="C86" i="14"/>
  <c r="E86" i="14" s="1"/>
  <c r="K16" i="10" s="1"/>
  <c r="N85" i="14"/>
  <c r="G85" i="14"/>
  <c r="N84" i="14"/>
  <c r="G84" i="14"/>
  <c r="N83" i="14"/>
  <c r="G83" i="14"/>
  <c r="N82" i="14"/>
  <c r="G82" i="14"/>
  <c r="M77" i="14"/>
  <c r="L77" i="14"/>
  <c r="F77" i="14"/>
  <c r="D77" i="14"/>
  <c r="C77" i="14"/>
  <c r="E77" i="14" s="1"/>
  <c r="J16" i="10" s="1"/>
  <c r="N76" i="14"/>
  <c r="G76" i="14"/>
  <c r="N75" i="14"/>
  <c r="G75" i="14"/>
  <c r="N74" i="14"/>
  <c r="G74" i="14"/>
  <c r="G73" i="14"/>
  <c r="M68" i="14"/>
  <c r="L68" i="14"/>
  <c r="F68" i="14"/>
  <c r="D68" i="14"/>
  <c r="C68" i="14"/>
  <c r="E68" i="14" s="1"/>
  <c r="I16" i="10" s="1"/>
  <c r="N67" i="14"/>
  <c r="G67" i="14"/>
  <c r="N66" i="14"/>
  <c r="G66" i="14"/>
  <c r="N65" i="14"/>
  <c r="G65" i="14"/>
  <c r="N64" i="14"/>
  <c r="G64" i="14"/>
  <c r="M102" i="2"/>
  <c r="L102" i="2"/>
  <c r="F102" i="2"/>
  <c r="D102" i="2"/>
  <c r="K11" i="10" s="1"/>
  <c r="V11" i="10" s="1"/>
  <c r="C102" i="2"/>
  <c r="N101" i="2"/>
  <c r="G101" i="2"/>
  <c r="N100" i="2"/>
  <c r="G100" i="2"/>
  <c r="N99" i="2"/>
  <c r="G99" i="2"/>
  <c r="N98" i="2"/>
  <c r="G98" i="2"/>
  <c r="M92" i="2"/>
  <c r="L92" i="2"/>
  <c r="F92" i="2"/>
  <c r="D92" i="2"/>
  <c r="J11" i="10" s="1"/>
  <c r="C92" i="2"/>
  <c r="N91" i="2"/>
  <c r="G91" i="2"/>
  <c r="N90" i="2"/>
  <c r="G90" i="2"/>
  <c r="N89" i="2"/>
  <c r="G89" i="2"/>
  <c r="N88" i="2"/>
  <c r="N82" i="2"/>
  <c r="E58" i="2"/>
  <c r="M83" i="2"/>
  <c r="L83" i="2"/>
  <c r="F83" i="2"/>
  <c r="I11" i="10"/>
  <c r="C83" i="2"/>
  <c r="D30" i="22" l="1"/>
  <c r="J35" i="10" s="1"/>
  <c r="F35" i="22"/>
  <c r="U16" i="10"/>
  <c r="E94" i="14"/>
  <c r="E92" i="14"/>
  <c r="E91" i="14"/>
  <c r="E93" i="14"/>
  <c r="E95" i="14"/>
  <c r="L16" i="10" s="1"/>
  <c r="V38" i="10"/>
  <c r="J38" i="10"/>
  <c r="I38" i="10"/>
  <c r="N86" i="14"/>
  <c r="N68" i="14"/>
  <c r="G92" i="2"/>
  <c r="J12" i="10" s="1"/>
  <c r="N102" i="2"/>
  <c r="G102" i="2"/>
  <c r="K12" i="10" s="1"/>
  <c r="V12" i="10" s="1"/>
  <c r="N92" i="2"/>
  <c r="N83" i="2"/>
  <c r="I13" i="10" s="1"/>
  <c r="G83" i="2"/>
  <c r="I12" i="10" s="1"/>
  <c r="L87" i="17"/>
  <c r="U39" i="10"/>
  <c r="L63" i="17"/>
  <c r="I41" i="10" s="1"/>
  <c r="T39" i="10"/>
  <c r="E102" i="2"/>
  <c r="K10" i="10" s="1"/>
  <c r="E92" i="2"/>
  <c r="I88" i="2" s="1"/>
  <c r="T16" i="10"/>
  <c r="F17" i="22"/>
  <c r="L75" i="17"/>
  <c r="J41" i="10" s="1"/>
  <c r="E83" i="2"/>
  <c r="I79" i="2" s="1"/>
  <c r="N77" i="14"/>
  <c r="G86" i="14"/>
  <c r="G77" i="14"/>
  <c r="G68" i="14"/>
  <c r="I64" i="14" s="1"/>
  <c r="U35" i="10" l="1"/>
  <c r="T35" i="10"/>
  <c r="F26" i="22"/>
  <c r="J91" i="15"/>
  <c r="L22" i="10"/>
  <c r="R91" i="15"/>
  <c r="L26" i="10"/>
  <c r="K41" i="10"/>
  <c r="U41" i="10" s="1"/>
  <c r="W16" i="10"/>
  <c r="V16" i="10"/>
  <c r="F53" i="22"/>
  <c r="V40" i="10"/>
  <c r="I86" i="17"/>
  <c r="J40" i="10"/>
  <c r="I74" i="17"/>
  <c r="I40" i="10"/>
  <c r="I62" i="17"/>
  <c r="U38" i="10"/>
  <c r="T38" i="10"/>
  <c r="P79" i="2"/>
  <c r="P82" i="14"/>
  <c r="K18" i="10"/>
  <c r="V18" i="10" s="1"/>
  <c r="I82" i="14"/>
  <c r="K17" i="10"/>
  <c r="V17" i="10" s="1"/>
  <c r="P73" i="14"/>
  <c r="J18" i="10"/>
  <c r="I73" i="14"/>
  <c r="J17" i="10"/>
  <c r="P64" i="14"/>
  <c r="I18" i="10"/>
  <c r="I98" i="2"/>
  <c r="P98" i="2"/>
  <c r="K13" i="10"/>
  <c r="V13" i="10" s="1"/>
  <c r="P88" i="2"/>
  <c r="J13" i="10"/>
  <c r="J10" i="10"/>
  <c r="P76" i="15" s="1"/>
  <c r="T41" i="10"/>
  <c r="T25" i="10"/>
  <c r="U25" i="10"/>
  <c r="I17" i="10"/>
  <c r="I10" i="10"/>
  <c r="V26" i="10" l="1"/>
  <c r="W26" i="10"/>
  <c r="W22" i="10"/>
  <c r="V22" i="10"/>
  <c r="V41" i="10"/>
  <c r="S30" i="10"/>
  <c r="T10" i="10"/>
  <c r="U10" i="10"/>
  <c r="T40" i="10"/>
  <c r="U18" i="10"/>
  <c r="E108" i="2"/>
  <c r="E110" i="2"/>
  <c r="E109" i="2"/>
  <c r="E111" i="2"/>
  <c r="E112" i="2"/>
  <c r="U17" i="10"/>
  <c r="U40" i="10"/>
  <c r="T18" i="10"/>
  <c r="T17" i="10"/>
  <c r="N59" i="15"/>
  <c r="M59" i="15"/>
  <c r="H24" i="10" s="1"/>
  <c r="I108" i="2" l="1"/>
  <c r="L10" i="10"/>
  <c r="P59" i="15"/>
  <c r="H26" i="10" s="1"/>
  <c r="F51" i="17"/>
  <c r="F52" i="17"/>
  <c r="F53" i="17"/>
  <c r="F54" i="17"/>
  <c r="F55" i="17"/>
  <c r="H39" i="10" s="1"/>
  <c r="S39" i="10" s="1"/>
  <c r="S26" i="10" l="1"/>
  <c r="W10" i="10"/>
  <c r="D47" i="22"/>
  <c r="V10" i="10"/>
  <c r="H38" i="10"/>
  <c r="S38" i="10" s="1"/>
  <c r="R55" i="15"/>
  <c r="S25" i="10"/>
  <c r="J73" i="15"/>
  <c r="F56" i="15"/>
  <c r="F57" i="15"/>
  <c r="F58" i="15"/>
  <c r="F55" i="15"/>
  <c r="E56" i="15"/>
  <c r="E57" i="15"/>
  <c r="E58" i="15"/>
  <c r="E55" i="15"/>
  <c r="E46" i="15"/>
  <c r="E58" i="14" l="1"/>
  <c r="E57" i="14"/>
  <c r="E56" i="14"/>
  <c r="N58" i="14" l="1"/>
  <c r="N57" i="14"/>
  <c r="N56" i="14"/>
  <c r="N55" i="14"/>
  <c r="G58" i="14"/>
  <c r="G56" i="14"/>
  <c r="G57" i="14"/>
  <c r="G55" i="14"/>
  <c r="G104" i="18" l="1"/>
  <c r="G103" i="18"/>
  <c r="G102" i="18"/>
  <c r="G101" i="18"/>
  <c r="G100" i="18"/>
  <c r="G99" i="18"/>
  <c r="G98" i="18"/>
  <c r="G93" i="18"/>
  <c r="G92" i="18"/>
  <c r="G91" i="18"/>
  <c r="G90" i="18"/>
  <c r="G89" i="18"/>
  <c r="G88" i="18"/>
  <c r="G87" i="18"/>
  <c r="G82" i="18"/>
  <c r="E82" i="18"/>
  <c r="G81" i="18"/>
  <c r="G80" i="18"/>
  <c r="G79" i="18"/>
  <c r="G78" i="18"/>
  <c r="G77" i="18"/>
  <c r="G76" i="18"/>
  <c r="G71" i="18"/>
  <c r="G70" i="18"/>
  <c r="G69" i="18"/>
  <c r="G68" i="18"/>
  <c r="G67" i="18"/>
  <c r="G66" i="18"/>
  <c r="G65" i="18"/>
  <c r="G57" i="17" l="1"/>
  <c r="H42" i="10" s="1"/>
  <c r="U13" i="10" l="1"/>
  <c r="U11" i="10"/>
  <c r="T12" i="10" l="1"/>
  <c r="U12" i="10"/>
  <c r="T11" i="10"/>
  <c r="T13" i="10" l="1"/>
  <c r="C12" i="22" l="1"/>
  <c r="D12" i="22" s="1"/>
  <c r="F8" i="22" l="1"/>
  <c r="H35" i="10"/>
  <c r="I12" i="22"/>
  <c r="R35" i="10" l="1"/>
  <c r="S35" i="10"/>
  <c r="F56" i="17"/>
  <c r="E57" i="17" l="1"/>
  <c r="D59" i="15"/>
  <c r="H21" i="10" s="1"/>
  <c r="C59" i="15"/>
  <c r="E59" i="15" s="1"/>
  <c r="J55" i="15" s="1"/>
  <c r="M59" i="14"/>
  <c r="L59" i="14"/>
  <c r="F59" i="14"/>
  <c r="D59" i="14"/>
  <c r="C59" i="14"/>
  <c r="E59" i="14" s="1"/>
  <c r="H16" i="10" s="1"/>
  <c r="M74" i="2"/>
  <c r="N74" i="2" s="1"/>
  <c r="P70" i="2" s="1"/>
  <c r="F74" i="2"/>
  <c r="D74" i="2"/>
  <c r="H11" i="10" s="1"/>
  <c r="S11" i="10" s="1"/>
  <c r="E74" i="2"/>
  <c r="I70" i="2" s="1"/>
  <c r="S34" i="10" l="1"/>
  <c r="S16" i="10"/>
  <c r="H22" i="10"/>
  <c r="G59" i="14"/>
  <c r="N59" i="14"/>
  <c r="H10" i="10"/>
  <c r="G74" i="2"/>
  <c r="H12" i="10" s="1"/>
  <c r="S12" i="10" s="1"/>
  <c r="E61" i="2"/>
  <c r="E60" i="2"/>
  <c r="E59" i="2"/>
  <c r="S10" i="10" l="1"/>
  <c r="S22" i="10"/>
  <c r="P55" i="14"/>
  <c r="H18" i="10"/>
  <c r="I55" i="14"/>
  <c r="H17" i="10"/>
  <c r="H13" i="10"/>
  <c r="S13" i="10" s="1"/>
  <c r="S31" i="10" l="1"/>
  <c r="S18" i="10"/>
  <c r="S17" i="10"/>
  <c r="E40" i="14"/>
  <c r="E39" i="14"/>
  <c r="E38" i="14"/>
  <c r="E37" i="14"/>
  <c r="E31" i="14"/>
  <c r="E30" i="14"/>
  <c r="E29" i="14"/>
  <c r="E28" i="14"/>
  <c r="E22" i="14"/>
  <c r="E21" i="14"/>
  <c r="E49" i="18"/>
  <c r="E48" i="18"/>
  <c r="E47" i="18"/>
  <c r="E46" i="18"/>
  <c r="E45" i="18"/>
  <c r="E44" i="18"/>
  <c r="E16" i="18"/>
  <c r="E15" i="18"/>
  <c r="E14" i="18"/>
  <c r="E37" i="18"/>
  <c r="E36" i="18"/>
  <c r="E35" i="18"/>
  <c r="E27" i="18"/>
  <c r="E26" i="18"/>
  <c r="E25" i="18"/>
  <c r="R34" i="10" l="1"/>
  <c r="K62" i="2"/>
  <c r="K50" i="2"/>
  <c r="K38" i="2"/>
  <c r="K26" i="2"/>
  <c r="J26" i="2"/>
  <c r="K14" i="2"/>
  <c r="J14" i="2"/>
  <c r="L49" i="15" l="1"/>
  <c r="L48" i="15"/>
  <c r="L47" i="15"/>
  <c r="L46" i="15"/>
  <c r="F49" i="15"/>
  <c r="F48" i="15"/>
  <c r="F46" i="15"/>
  <c r="E60" i="18"/>
  <c r="E59" i="18"/>
  <c r="E58" i="18"/>
  <c r="E57" i="18"/>
  <c r="E56" i="18"/>
  <c r="E55" i="18"/>
  <c r="E54" i="18"/>
  <c r="F43" i="17"/>
  <c r="F42" i="17"/>
  <c r="G39" i="10" s="1"/>
  <c r="F41" i="17"/>
  <c r="G38" i="10" s="1"/>
  <c r="R38" i="10" s="1"/>
  <c r="E49" i="15"/>
  <c r="E48" i="15"/>
  <c r="E47" i="15"/>
  <c r="M49" i="15"/>
  <c r="M48" i="15"/>
  <c r="M47" i="15"/>
  <c r="M46" i="15"/>
  <c r="J62" i="2"/>
  <c r="J50" i="2"/>
  <c r="J38" i="2"/>
  <c r="H61" i="2"/>
  <c r="H60" i="2"/>
  <c r="H59" i="2"/>
  <c r="H58" i="2"/>
  <c r="H49" i="2"/>
  <c r="H48" i="2"/>
  <c r="H47" i="2"/>
  <c r="H46" i="2"/>
  <c r="H37" i="2"/>
  <c r="H36" i="2"/>
  <c r="H35" i="2"/>
  <c r="H34" i="2"/>
  <c r="H25" i="2"/>
  <c r="H24" i="2"/>
  <c r="H23" i="2"/>
  <c r="H22" i="2"/>
  <c r="H11" i="2"/>
  <c r="H12" i="2"/>
  <c r="H13" i="2"/>
  <c r="R39" i="10" l="1"/>
  <c r="R31" i="10"/>
  <c r="L50" i="15"/>
  <c r="H10" i="2"/>
  <c r="R30" i="10" l="1"/>
  <c r="R33" i="10"/>
  <c r="B48" i="10"/>
  <c r="B47" i="10"/>
  <c r="B46" i="10"/>
  <c r="B45" i="10"/>
  <c r="G37" i="18"/>
  <c r="G36" i="18"/>
  <c r="G35" i="18"/>
  <c r="E38" i="18"/>
  <c r="G38" i="18"/>
  <c r="G48" i="18"/>
  <c r="G47" i="18"/>
  <c r="G46" i="18"/>
  <c r="G57" i="18"/>
  <c r="R48" i="10" s="1"/>
  <c r="G56" i="18"/>
  <c r="R47" i="10" s="1"/>
  <c r="G55" i="18"/>
  <c r="R46" i="10" s="1"/>
  <c r="G26" i="18"/>
  <c r="G25" i="18"/>
  <c r="G24" i="18"/>
  <c r="E21" i="18"/>
  <c r="G21" i="18"/>
  <c r="E22" i="18"/>
  <c r="G22" i="18"/>
  <c r="E23" i="18"/>
  <c r="G23" i="18"/>
  <c r="G27" i="18"/>
  <c r="D51" i="10" s="1"/>
  <c r="G15" i="18"/>
  <c r="G16" i="18"/>
  <c r="C51" i="10" s="1"/>
  <c r="N51" i="10" l="1"/>
  <c r="N50" i="10"/>
  <c r="P49" i="10"/>
  <c r="P50" i="10"/>
  <c r="O49" i="10"/>
  <c r="O48" i="10"/>
  <c r="O51" i="10"/>
  <c r="O50" i="10"/>
  <c r="Q48" i="10"/>
  <c r="P48" i="10"/>
  <c r="G14" i="18"/>
  <c r="N49" i="10" s="1"/>
  <c r="F10" i="15" l="1"/>
  <c r="E44" i="17" l="1"/>
  <c r="C44" i="17"/>
  <c r="I42" i="17" s="1"/>
  <c r="G60" i="18"/>
  <c r="R51" i="10" s="1"/>
  <c r="G59" i="18"/>
  <c r="G58" i="18"/>
  <c r="G54" i="18"/>
  <c r="R45" i="10" s="1"/>
  <c r="K50" i="15"/>
  <c r="J50" i="15"/>
  <c r="D50" i="15"/>
  <c r="C50" i="15"/>
  <c r="E50" i="15" s="1"/>
  <c r="F50" i="15"/>
  <c r="G23" i="10" s="1"/>
  <c r="J50" i="14"/>
  <c r="I50" i="14"/>
  <c r="F50" i="14"/>
  <c r="G17" i="10" s="1"/>
  <c r="D50" i="14"/>
  <c r="C50" i="14"/>
  <c r="E50" i="14" s="1"/>
  <c r="G16" i="10" s="1"/>
  <c r="K49" i="14"/>
  <c r="K48" i="14"/>
  <c r="K47" i="14"/>
  <c r="K46" i="14"/>
  <c r="D14" i="2"/>
  <c r="C11" i="10" s="1"/>
  <c r="D26" i="2"/>
  <c r="D11" i="10" s="1"/>
  <c r="D38" i="2"/>
  <c r="E11" i="10" s="1"/>
  <c r="D50" i="2"/>
  <c r="F11" i="10" s="1"/>
  <c r="D62" i="2"/>
  <c r="F62" i="2"/>
  <c r="C62" i="2"/>
  <c r="L61" i="2"/>
  <c r="G61" i="2"/>
  <c r="L60" i="2"/>
  <c r="G60" i="2"/>
  <c r="L59" i="2"/>
  <c r="G59" i="2"/>
  <c r="L58" i="2"/>
  <c r="G58" i="2"/>
  <c r="K10" i="14"/>
  <c r="E10" i="15"/>
  <c r="D14" i="14"/>
  <c r="D23" i="14"/>
  <c r="D32" i="14"/>
  <c r="G11" i="10" l="1"/>
  <c r="R11" i="10" s="1"/>
  <c r="R16" i="10"/>
  <c r="Q49" i="10"/>
  <c r="R49" i="10"/>
  <c r="Q50" i="10"/>
  <c r="R50" i="10"/>
  <c r="G21" i="10"/>
  <c r="S21" i="10"/>
  <c r="M50" i="15"/>
  <c r="G26" i="10" s="1"/>
  <c r="G24" i="10"/>
  <c r="T22" i="10"/>
  <c r="G25" i="10"/>
  <c r="S24" i="10"/>
  <c r="E62" i="2"/>
  <c r="N11" i="10"/>
  <c r="F59" i="15"/>
  <c r="P11" i="10"/>
  <c r="O11" i="10"/>
  <c r="F44" i="17"/>
  <c r="G40" i="10" s="1"/>
  <c r="K50" i="14"/>
  <c r="G50" i="14"/>
  <c r="D65" i="2"/>
  <c r="D41" i="17"/>
  <c r="G41" i="10"/>
  <c r="D43" i="17"/>
  <c r="D42" i="17"/>
  <c r="L62" i="2"/>
  <c r="G62" i="2"/>
  <c r="H62" i="2"/>
  <c r="R26" i="10" l="1"/>
  <c r="Q11" i="10"/>
  <c r="H23" i="10"/>
  <c r="R23" i="10" s="1"/>
  <c r="G10" i="10"/>
  <c r="G12" i="10"/>
  <c r="R12" i="10" s="1"/>
  <c r="G13" i="10"/>
  <c r="R13" i="10" s="1"/>
  <c r="U23" i="10"/>
  <c r="U21" i="10"/>
  <c r="T23" i="10"/>
  <c r="T24" i="10"/>
  <c r="U24" i="10"/>
  <c r="R21" i="10"/>
  <c r="R24" i="10"/>
  <c r="R25" i="10"/>
  <c r="R17" i="10"/>
  <c r="U22" i="10"/>
  <c r="T21" i="10"/>
  <c r="G18" i="10"/>
  <c r="E71" i="18"/>
  <c r="D44" i="17"/>
  <c r="F50" i="2"/>
  <c r="F38" i="2"/>
  <c r="F26" i="2"/>
  <c r="F14" i="2"/>
  <c r="S23" i="10" l="1"/>
  <c r="R10" i="10"/>
  <c r="R18" i="10"/>
  <c r="C50" i="2"/>
  <c r="D53" i="2" s="1"/>
  <c r="C38" i="2"/>
  <c r="D41" i="2" s="1"/>
  <c r="C26" i="2"/>
  <c r="D29" i="2" s="1"/>
  <c r="C14" i="2"/>
  <c r="D17" i="2" s="1"/>
  <c r="L10" i="15"/>
  <c r="E49" i="2" l="1"/>
  <c r="E48" i="2"/>
  <c r="E47" i="2"/>
  <c r="E37" i="2"/>
  <c r="E36" i="2"/>
  <c r="E35" i="2"/>
  <c r="E25" i="2"/>
  <c r="E24" i="2"/>
  <c r="E23" i="2"/>
  <c r="E22" i="2"/>
  <c r="E13" i="2"/>
  <c r="E10" i="2"/>
  <c r="E20" i="14"/>
  <c r="E19" i="14"/>
  <c r="E12" i="2"/>
  <c r="E11" i="2"/>
  <c r="J41" i="15" l="1"/>
  <c r="F24" i="10" s="1"/>
  <c r="Q24" i="10" s="1"/>
  <c r="J32" i="15"/>
  <c r="E24" i="10" s="1"/>
  <c r="J23" i="15"/>
  <c r="D24" i="10" s="1"/>
  <c r="J14" i="15"/>
  <c r="E43" i="18"/>
  <c r="E34" i="18"/>
  <c r="E33" i="18"/>
  <c r="E32" i="18"/>
  <c r="G49" i="18"/>
  <c r="G45" i="18"/>
  <c r="G44" i="18"/>
  <c r="G43" i="18"/>
  <c r="G34" i="18"/>
  <c r="O47" i="10" s="1"/>
  <c r="G33" i="18"/>
  <c r="O46" i="10" s="1"/>
  <c r="G32" i="18"/>
  <c r="O45" i="10" s="1"/>
  <c r="G13" i="18"/>
  <c r="N48" i="10" s="1"/>
  <c r="E13" i="18"/>
  <c r="G12" i="18"/>
  <c r="N47" i="10" s="1"/>
  <c r="E12" i="18"/>
  <c r="G11" i="18"/>
  <c r="N46" i="10" s="1"/>
  <c r="E11" i="18"/>
  <c r="G10" i="18"/>
  <c r="N45" i="10" s="1"/>
  <c r="E10" i="18"/>
  <c r="F35" i="17"/>
  <c r="F34" i="17"/>
  <c r="F39" i="10" s="1"/>
  <c r="F33" i="17"/>
  <c r="F38" i="10" s="1"/>
  <c r="F27" i="17"/>
  <c r="F26" i="17"/>
  <c r="E39" i="10" s="1"/>
  <c r="F25" i="17"/>
  <c r="E38" i="10" s="1"/>
  <c r="F19" i="17"/>
  <c r="F18" i="17"/>
  <c r="D39" i="10" s="1"/>
  <c r="F17" i="17"/>
  <c r="D38" i="10" s="1"/>
  <c r="E36" i="17"/>
  <c r="C36" i="17"/>
  <c r="I34" i="17" s="1"/>
  <c r="F41" i="10" s="1"/>
  <c r="E28" i="17"/>
  <c r="C28" i="17"/>
  <c r="I26" i="17" s="1"/>
  <c r="E20" i="17"/>
  <c r="C20" i="17"/>
  <c r="I18" i="17" s="1"/>
  <c r="E12" i="17"/>
  <c r="C12" i="17"/>
  <c r="I10" i="17" s="1"/>
  <c r="F11" i="17"/>
  <c r="F10" i="17"/>
  <c r="C39" i="10" s="1"/>
  <c r="F9" i="17"/>
  <c r="C38" i="10" s="1"/>
  <c r="Q31" i="10"/>
  <c r="Q34" i="10"/>
  <c r="Q33" i="10"/>
  <c r="L40" i="15"/>
  <c r="L39" i="15"/>
  <c r="L38" i="15"/>
  <c r="L37" i="15"/>
  <c r="L31" i="15"/>
  <c r="L30" i="15"/>
  <c r="L29" i="15"/>
  <c r="L28" i="15"/>
  <c r="L22" i="15"/>
  <c r="L21" i="15"/>
  <c r="L20" i="15"/>
  <c r="L19" i="15"/>
  <c r="L13" i="15"/>
  <c r="L12" i="15"/>
  <c r="L11" i="15"/>
  <c r="E37" i="15"/>
  <c r="E31" i="15"/>
  <c r="E30" i="15"/>
  <c r="E29" i="15"/>
  <c r="E28" i="15"/>
  <c r="M40" i="15"/>
  <c r="M39" i="15"/>
  <c r="M38" i="15"/>
  <c r="M37" i="15"/>
  <c r="M31" i="15"/>
  <c r="M30" i="15"/>
  <c r="M29" i="15"/>
  <c r="M28" i="15"/>
  <c r="M22" i="15"/>
  <c r="M21" i="15"/>
  <c r="M20" i="15"/>
  <c r="M19" i="15"/>
  <c r="E40" i="15"/>
  <c r="E39" i="15"/>
  <c r="E38" i="15"/>
  <c r="F40" i="15"/>
  <c r="F39" i="15"/>
  <c r="F38" i="15"/>
  <c r="F37" i="15"/>
  <c r="F31" i="15"/>
  <c r="F30" i="15"/>
  <c r="F29" i="15"/>
  <c r="F28" i="15"/>
  <c r="F22" i="15"/>
  <c r="F21" i="15"/>
  <c r="F20" i="15"/>
  <c r="F19" i="15"/>
  <c r="E22" i="15"/>
  <c r="E21" i="15"/>
  <c r="E20" i="15"/>
  <c r="E19" i="15"/>
  <c r="K41" i="15"/>
  <c r="M41" i="15" s="1"/>
  <c r="F26" i="10" s="1"/>
  <c r="D41" i="15"/>
  <c r="F21" i="10" s="1"/>
  <c r="Q21" i="10" s="1"/>
  <c r="C41" i="15"/>
  <c r="E41" i="15" s="1"/>
  <c r="F22" i="10" s="1"/>
  <c r="K32" i="15"/>
  <c r="M32" i="15" s="1"/>
  <c r="E26" i="10" s="1"/>
  <c r="D32" i="15"/>
  <c r="E21" i="10" s="1"/>
  <c r="C32" i="15"/>
  <c r="E32" i="15" s="1"/>
  <c r="E22" i="10" s="1"/>
  <c r="K23" i="15"/>
  <c r="M23" i="15" s="1"/>
  <c r="D26" i="10" s="1"/>
  <c r="D23" i="15"/>
  <c r="D21" i="10" s="1"/>
  <c r="C23" i="15"/>
  <c r="E23" i="15" s="1"/>
  <c r="D22" i="10" s="1"/>
  <c r="M12" i="15"/>
  <c r="M11" i="15"/>
  <c r="M13" i="15"/>
  <c r="M10" i="15"/>
  <c r="F12" i="15"/>
  <c r="F11" i="15"/>
  <c r="F13" i="15"/>
  <c r="K14" i="15"/>
  <c r="M14" i="15" s="1"/>
  <c r="D14" i="15"/>
  <c r="C21" i="10" s="1"/>
  <c r="C14" i="15"/>
  <c r="E14" i="15" s="1"/>
  <c r="C22" i="10" s="1"/>
  <c r="E13" i="15"/>
  <c r="E12" i="15"/>
  <c r="E11" i="15"/>
  <c r="J41" i="14"/>
  <c r="I41" i="14"/>
  <c r="J32" i="14"/>
  <c r="I32" i="14"/>
  <c r="J23" i="14"/>
  <c r="I23" i="14"/>
  <c r="C41" i="14"/>
  <c r="C32" i="14"/>
  <c r="C23" i="14"/>
  <c r="D41" i="14"/>
  <c r="F41" i="14"/>
  <c r="F32" i="14"/>
  <c r="F23" i="14"/>
  <c r="F14" i="14"/>
  <c r="J14" i="14"/>
  <c r="I14" i="14"/>
  <c r="C14" i="14"/>
  <c r="E14" i="14" s="1"/>
  <c r="C16" i="10" s="1"/>
  <c r="K40" i="14"/>
  <c r="G40" i="14"/>
  <c r="K39" i="14"/>
  <c r="G39" i="14"/>
  <c r="K38" i="14"/>
  <c r="G38" i="14"/>
  <c r="K37" i="14"/>
  <c r="G37" i="14"/>
  <c r="K31" i="14"/>
  <c r="G31" i="14"/>
  <c r="K30" i="14"/>
  <c r="G30" i="14"/>
  <c r="K29" i="14"/>
  <c r="G29" i="14"/>
  <c r="K28" i="14"/>
  <c r="G28" i="14"/>
  <c r="K22" i="14"/>
  <c r="G22" i="14"/>
  <c r="K21" i="14"/>
  <c r="G21" i="14"/>
  <c r="K20" i="14"/>
  <c r="G20" i="14"/>
  <c r="K19" i="14"/>
  <c r="G19" i="14"/>
  <c r="E12" i="14"/>
  <c r="E11" i="14"/>
  <c r="E10" i="14"/>
  <c r="K13" i="14"/>
  <c r="G13" i="14"/>
  <c r="E13" i="14"/>
  <c r="K12" i="14"/>
  <c r="G12" i="14"/>
  <c r="K11" i="14"/>
  <c r="G11" i="14"/>
  <c r="G10" i="14"/>
  <c r="L49" i="2"/>
  <c r="G49" i="2"/>
  <c r="L48" i="2"/>
  <c r="G48" i="2"/>
  <c r="L47" i="2"/>
  <c r="G47" i="2"/>
  <c r="L46" i="2"/>
  <c r="G46" i="2"/>
  <c r="L37" i="2"/>
  <c r="G37" i="2"/>
  <c r="L36" i="2"/>
  <c r="G36" i="2"/>
  <c r="L35" i="2"/>
  <c r="G35" i="2"/>
  <c r="L34" i="2"/>
  <c r="G34" i="2"/>
  <c r="L25" i="2"/>
  <c r="G25" i="2"/>
  <c r="L24" i="2"/>
  <c r="G24" i="2"/>
  <c r="L23" i="2"/>
  <c r="G23" i="2"/>
  <c r="L22" i="2"/>
  <c r="G22" i="2"/>
  <c r="L13" i="2"/>
  <c r="L12" i="2"/>
  <c r="L11" i="2"/>
  <c r="L10" i="2"/>
  <c r="G12" i="2"/>
  <c r="G11" i="2"/>
  <c r="C24" i="10" l="1"/>
  <c r="N24" i="10" s="1"/>
  <c r="L41" i="15"/>
  <c r="P26" i="10"/>
  <c r="Q26" i="10"/>
  <c r="O26" i="10"/>
  <c r="N27" i="10"/>
  <c r="C26" i="10"/>
  <c r="N26" i="10" s="1"/>
  <c r="F17" i="10"/>
  <c r="Q17" i="10" s="1"/>
  <c r="F16" i="10"/>
  <c r="Q16" i="10" s="1"/>
  <c r="N39" i="10"/>
  <c r="N34" i="10"/>
  <c r="N38" i="10"/>
  <c r="N22" i="10"/>
  <c r="N21" i="10"/>
  <c r="I39" i="22"/>
  <c r="O31" i="10"/>
  <c r="P22" i="10"/>
  <c r="P34" i="10"/>
  <c r="P21" i="10"/>
  <c r="P24" i="10"/>
  <c r="O39" i="10"/>
  <c r="P39" i="10"/>
  <c r="O38" i="10"/>
  <c r="P38" i="10"/>
  <c r="O34" i="10"/>
  <c r="P47" i="10"/>
  <c r="Q47" i="10"/>
  <c r="P51" i="10"/>
  <c r="Q51" i="10"/>
  <c r="P45" i="10"/>
  <c r="Q45" i="10"/>
  <c r="P46" i="10"/>
  <c r="Q46" i="10"/>
  <c r="O24" i="10"/>
  <c r="O22" i="10"/>
  <c r="O21" i="10"/>
  <c r="E23" i="14"/>
  <c r="D16" i="10" s="1"/>
  <c r="N16" i="10" s="1"/>
  <c r="E32" i="14"/>
  <c r="E16" i="10" s="1"/>
  <c r="E41" i="14"/>
  <c r="N31" i="10"/>
  <c r="P31" i="10"/>
  <c r="O33" i="10"/>
  <c r="L14" i="15"/>
  <c r="C25" i="10" s="1"/>
  <c r="F25" i="10"/>
  <c r="Q25" i="10" s="1"/>
  <c r="L32" i="15"/>
  <c r="E25" i="10" s="1"/>
  <c r="L26" i="2"/>
  <c r="F41" i="15"/>
  <c r="F23" i="10" s="1"/>
  <c r="Q23" i="10" s="1"/>
  <c r="F32" i="15"/>
  <c r="E23" i="10" s="1"/>
  <c r="L23" i="15"/>
  <c r="D25" i="10" s="1"/>
  <c r="F23" i="15"/>
  <c r="D23" i="10" s="1"/>
  <c r="F36" i="17"/>
  <c r="F40" i="10" s="1"/>
  <c r="D35" i="17"/>
  <c r="D34" i="17"/>
  <c r="D33" i="17"/>
  <c r="G38" i="2"/>
  <c r="E12" i="10" s="1"/>
  <c r="F14" i="15"/>
  <c r="C23" i="10" s="1"/>
  <c r="E50" i="2"/>
  <c r="G50" i="2"/>
  <c r="F12" i="10" s="1"/>
  <c r="E38" i="2"/>
  <c r="E10" i="10" s="1"/>
  <c r="G26" i="2"/>
  <c r="D12" i="10" s="1"/>
  <c r="E26" i="2"/>
  <c r="D10" i="10" s="1"/>
  <c r="D11" i="17"/>
  <c r="D9" i="17"/>
  <c r="D10" i="17"/>
  <c r="F28" i="17"/>
  <c r="E40" i="10" s="1"/>
  <c r="D27" i="17"/>
  <c r="D26" i="17"/>
  <c r="D25" i="17"/>
  <c r="F20" i="17"/>
  <c r="D40" i="10" s="1"/>
  <c r="D17" i="17"/>
  <c r="D19" i="17"/>
  <c r="D18" i="17"/>
  <c r="D41" i="10"/>
  <c r="E41" i="10"/>
  <c r="L38" i="2"/>
  <c r="E13" i="10" s="1"/>
  <c r="L14" i="2"/>
  <c r="C13" i="10" s="1"/>
  <c r="L50" i="2"/>
  <c r="F13" i="10" s="1"/>
  <c r="Q30" i="10"/>
  <c r="F12" i="17"/>
  <c r="C40" i="10" s="1"/>
  <c r="N33" i="10"/>
  <c r="K32" i="14"/>
  <c r="E18" i="10" s="1"/>
  <c r="K41" i="14"/>
  <c r="F18" i="10" s="1"/>
  <c r="Q18" i="10" s="1"/>
  <c r="G41" i="14"/>
  <c r="G32" i="14"/>
  <c r="E17" i="10" s="1"/>
  <c r="K14" i="14"/>
  <c r="C18" i="10" s="1"/>
  <c r="G14" i="14"/>
  <c r="C17" i="10" s="1"/>
  <c r="K23" i="14"/>
  <c r="D18" i="10" s="1"/>
  <c r="G23" i="14"/>
  <c r="D17" i="10" s="1"/>
  <c r="H50" i="2"/>
  <c r="H26" i="2"/>
  <c r="H38" i="2"/>
  <c r="I30" i="22" l="1"/>
  <c r="O10" i="10"/>
  <c r="F10" i="10"/>
  <c r="O40" i="10"/>
  <c r="N41" i="10"/>
  <c r="N18" i="10"/>
  <c r="N17" i="10"/>
  <c r="N30" i="10"/>
  <c r="N40" i="10"/>
  <c r="N23" i="10"/>
  <c r="N13" i="10"/>
  <c r="N25" i="10"/>
  <c r="O16" i="10"/>
  <c r="P17" i="10"/>
  <c r="P18" i="10"/>
  <c r="O18" i="10"/>
  <c r="O17" i="10"/>
  <c r="P13" i="10"/>
  <c r="P16" i="10"/>
  <c r="P23" i="10"/>
  <c r="Q12" i="10"/>
  <c r="O12" i="10"/>
  <c r="O41" i="10"/>
  <c r="P41" i="10"/>
  <c r="P25" i="10"/>
  <c r="D36" i="17"/>
  <c r="D28" i="17"/>
  <c r="Q41" i="10"/>
  <c r="P40" i="10"/>
  <c r="Q40" i="10"/>
  <c r="O13" i="10"/>
  <c r="P33" i="10"/>
  <c r="O23" i="10"/>
  <c r="O25" i="10"/>
  <c r="E24" i="18"/>
  <c r="Q39" i="10"/>
  <c r="Q38" i="10"/>
  <c r="G22" i="10"/>
  <c r="P30" i="10"/>
  <c r="D20" i="17"/>
  <c r="D12" i="17"/>
  <c r="G13" i="2"/>
  <c r="G10" i="2"/>
  <c r="P10" i="10" l="1"/>
  <c r="Q10" i="10"/>
  <c r="Q22" i="10"/>
  <c r="R22" i="10"/>
  <c r="Q13" i="10"/>
  <c r="P12" i="10"/>
  <c r="O30" i="10"/>
  <c r="H14" i="2"/>
  <c r="E14" i="2" l="1"/>
  <c r="G14" i="2"/>
  <c r="C12" i="10" s="1"/>
  <c r="N12" i="10" s="1"/>
  <c r="C10" i="10" l="1"/>
  <c r="N10" i="10" s="1"/>
  <c r="D50" i="17"/>
  <c r="D54" i="17"/>
  <c r="D51" i="17"/>
  <c r="D52" i="17"/>
  <c r="D53" i="17"/>
  <c r="D55" i="17"/>
  <c r="D56" i="17"/>
  <c r="F57" i="17"/>
  <c r="L51" i="17"/>
  <c r="H41" i="10" s="1"/>
  <c r="I50" i="17" l="1"/>
  <c r="H40" i="10"/>
  <c r="S40" i="10" s="1"/>
  <c r="D57" i="17"/>
  <c r="R41" i="10"/>
  <c r="S41" i="10"/>
  <c r="R42" i="10" l="1"/>
  <c r="S42" i="10"/>
  <c r="R40" i="10"/>
</calcChain>
</file>

<file path=xl/comments1.xml><?xml version="1.0" encoding="utf-8"?>
<comments xmlns="http://schemas.openxmlformats.org/spreadsheetml/2006/main">
  <authors>
    <author>Vanda</author>
  </authors>
  <commentList>
    <comment ref="D7" authorId="0" shapeId="0">
      <text>
        <r>
          <rPr>
            <sz val="9"/>
            <color indexed="81"/>
            <rFont val="Tahoma"/>
            <family val="2"/>
          </rPr>
          <t xml:space="preserve">
</t>
        </r>
      </text>
    </comment>
    <comment ref="B8" authorId="0" shapeId="0">
      <text>
        <r>
          <rPr>
            <sz val="9"/>
            <color indexed="81"/>
            <rFont val="Tahoma"/>
            <family val="2"/>
          </rPr>
          <t xml:space="preserve">
</t>
        </r>
      </text>
    </comment>
  </commentList>
</comments>
</file>

<file path=xl/comments2.xml><?xml version="1.0" encoding="utf-8"?>
<comments xmlns="http://schemas.openxmlformats.org/spreadsheetml/2006/main">
  <authors>
    <author>Hulda</author>
    <author>Vanda</author>
    <author>Hólmfríður Þorsteinsdóttir</author>
  </authors>
  <commentList>
    <comment ref="C3" authorId="0" shapeId="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H9" authorId="1" shapeId="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10" authorId="1" shapeId="0">
      <text>
        <r>
          <rPr>
            <sz val="12"/>
            <color indexed="81"/>
            <rFont val="Tahoma"/>
            <family val="2"/>
          </rPr>
          <t>Miða við að  eitt A4 blað úr 80g/m2 pappír 5 grömm</t>
        </r>
      </text>
    </comment>
    <comment ref="H21" authorId="1" shapeId="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22" authorId="1" shapeId="0">
      <text>
        <r>
          <rPr>
            <sz val="12"/>
            <color indexed="81"/>
            <rFont val="Tahoma"/>
            <family val="2"/>
          </rPr>
          <t>Miða við að  eitt A4 blað úr 80g/m2 pappír 5 grömm</t>
        </r>
      </text>
    </comment>
    <comment ref="H33" authorId="1" shapeId="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34" authorId="1" shapeId="0">
      <text>
        <r>
          <rPr>
            <sz val="12"/>
            <color indexed="81"/>
            <rFont val="Tahoma"/>
            <family val="2"/>
          </rPr>
          <t>Miða við að  eitt A4 blað úr 80g/m2 pappír 5 grömm</t>
        </r>
      </text>
    </comment>
    <comment ref="H45" authorId="1" shapeId="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46" authorId="1" shapeId="0">
      <text>
        <r>
          <rPr>
            <sz val="12"/>
            <color indexed="81"/>
            <rFont val="Tahoma"/>
            <family val="2"/>
          </rPr>
          <t>Miða við að  eitt A4 blað úr 80g/m2 pappír 5 grömm</t>
        </r>
      </text>
    </comment>
    <comment ref="H57" authorId="1" shapeId="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58" authorId="1" shapeId="0">
      <text>
        <r>
          <rPr>
            <sz val="12"/>
            <color indexed="81"/>
            <rFont val="Tahoma"/>
            <family val="2"/>
          </rPr>
          <t>Miða við að  eitt A4 blað úr 80g/m2 pappír 5 grömm</t>
        </r>
      </text>
    </comment>
    <comment ref="C69" authorId="2" shapeId="0">
      <text>
        <r>
          <rPr>
            <sz val="9"/>
            <color indexed="81"/>
            <rFont val="Tahoma"/>
            <family val="2"/>
          </rPr>
          <t xml:space="preserve">Miða við að  eitt A4 blað úr 80g/m2 pappír sé 5 grömm
</t>
        </r>
      </text>
    </comment>
    <comment ref="I69" authorId="2" shapeId="0">
      <text>
        <r>
          <rPr>
            <sz val="9"/>
            <color indexed="81"/>
            <rFont val="Tahoma"/>
            <family val="2"/>
          </rPr>
          <t>Var markmiði ársins á undan náð skv. bókhaldinu? Dálkurinn litast eftir árangri sem náðs hefur</t>
        </r>
      </text>
    </comment>
    <comment ref="M69"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69" authorId="2" shapeId="0">
      <text>
        <r>
          <rPr>
            <sz val="9"/>
            <color indexed="81"/>
            <rFont val="Tahoma"/>
            <family val="2"/>
          </rPr>
          <t>Var markmiði ársins á undan náð skv. bókhaldinu? Dálkurinn litast eftir árangri sem náðs hefur</t>
        </r>
      </text>
    </comment>
    <comment ref="C78" authorId="2" shapeId="0">
      <text>
        <r>
          <rPr>
            <sz val="9"/>
            <color indexed="81"/>
            <rFont val="Tahoma"/>
            <family val="2"/>
          </rPr>
          <t xml:space="preserve">Miða við að  eitt A4 blað úr 80g/m2 pappír sé 5 grömm
</t>
        </r>
      </text>
    </comment>
    <comment ref="I78" authorId="2" shapeId="0">
      <text>
        <r>
          <rPr>
            <sz val="9"/>
            <color indexed="81"/>
            <rFont val="Tahoma"/>
            <family val="2"/>
          </rPr>
          <t>Var markmiði ársins á undan náð skv. bókhaldinu? Dálkurinn litast eftir árangri sem náðs hefur</t>
        </r>
      </text>
    </comment>
    <comment ref="M78"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78" authorId="2" shapeId="0">
      <text>
        <r>
          <rPr>
            <sz val="9"/>
            <color indexed="81"/>
            <rFont val="Tahoma"/>
            <family val="2"/>
          </rPr>
          <t>Var markmiði ársins á undan náð skv. bókhaldinu? Dálkurinn litast eftir árangri sem náðs hefur</t>
        </r>
      </text>
    </comment>
    <comment ref="C87" authorId="2" shapeId="0">
      <text>
        <r>
          <rPr>
            <sz val="9"/>
            <color indexed="81"/>
            <rFont val="Tahoma"/>
            <family val="2"/>
          </rPr>
          <t xml:space="preserve">Miða við að  eitt A4 blað úr 80g/m2 pappír sé 5 grömm
</t>
        </r>
      </text>
    </comment>
    <comment ref="I87" authorId="2" shapeId="0">
      <text>
        <r>
          <rPr>
            <sz val="9"/>
            <color indexed="81"/>
            <rFont val="Tahoma"/>
            <family val="2"/>
          </rPr>
          <t>Var markmiði ársins á undan náð skv. bókhaldinu? Dálkurinn litast eftir árangri sem náðs hefur</t>
        </r>
      </text>
    </comment>
    <comment ref="M87"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87" authorId="2" shapeId="0">
      <text>
        <r>
          <rPr>
            <sz val="9"/>
            <color indexed="81"/>
            <rFont val="Tahoma"/>
            <family val="2"/>
          </rPr>
          <t>Var markmiði ársins á undan náð skv. bókhaldinu? Dálkurinn litast eftir árangri sem náðs hefur</t>
        </r>
      </text>
    </comment>
    <comment ref="C97" authorId="2" shapeId="0">
      <text>
        <r>
          <rPr>
            <sz val="9"/>
            <color indexed="81"/>
            <rFont val="Tahoma"/>
            <family val="2"/>
          </rPr>
          <t xml:space="preserve">Miða við að  eitt A4 blað úr 80g/m2 pappír sé 5 grömm
</t>
        </r>
      </text>
    </comment>
    <comment ref="I97" authorId="2" shapeId="0">
      <text>
        <r>
          <rPr>
            <sz val="9"/>
            <color indexed="81"/>
            <rFont val="Tahoma"/>
            <family val="2"/>
          </rPr>
          <t>Var markmiði ársins á undan náð skv. bókhaldinu? Dálkurinn litast eftir árangri sem náðs hefur</t>
        </r>
      </text>
    </comment>
    <comment ref="M97"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97" authorId="2" shapeId="0">
      <text>
        <r>
          <rPr>
            <sz val="9"/>
            <color indexed="81"/>
            <rFont val="Tahoma"/>
            <family val="2"/>
          </rPr>
          <t>Var markmiði ársins á undan náð skv. bókhaldinu? Dálkurinn litast eftir árangri sem náðs hefur</t>
        </r>
      </text>
    </comment>
    <comment ref="C107" authorId="2" shapeId="0">
      <text>
        <r>
          <rPr>
            <sz val="9"/>
            <color indexed="81"/>
            <rFont val="Tahoma"/>
            <family val="2"/>
          </rPr>
          <t xml:space="preserve">Miða við að  eitt A4 blað úr 80g/m2 pappír sé 5 grömm
</t>
        </r>
      </text>
    </comment>
    <comment ref="I107" authorId="2" shapeId="0">
      <text>
        <r>
          <rPr>
            <sz val="9"/>
            <color indexed="81"/>
            <rFont val="Tahoma"/>
            <family val="2"/>
          </rPr>
          <t>Var markmiði ársins á undan náð skv. bókhaldinu? Dálkurinn litast eftir árangri sem náðs hefur</t>
        </r>
      </text>
    </comment>
    <comment ref="M107"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107" authorId="2" shapeId="0">
      <text>
        <r>
          <rPr>
            <sz val="9"/>
            <color indexed="81"/>
            <rFont val="Tahoma"/>
            <family val="2"/>
          </rPr>
          <t>Var markmiði ársins á undan náð skv. bókhaldinu? Dálkurinn litast eftir árangri sem náðs hefur</t>
        </r>
      </text>
    </comment>
    <comment ref="C117" authorId="2" shapeId="0">
      <text>
        <r>
          <rPr>
            <sz val="9"/>
            <color indexed="81"/>
            <rFont val="Tahoma"/>
            <family val="2"/>
          </rPr>
          <t xml:space="preserve">Miða við að  eitt A4 blað úr 80g/m2 pappír sé 5 grömm
</t>
        </r>
      </text>
    </comment>
    <comment ref="I117" authorId="2" shapeId="0">
      <text>
        <r>
          <rPr>
            <sz val="9"/>
            <color indexed="81"/>
            <rFont val="Tahoma"/>
            <family val="2"/>
          </rPr>
          <t>Var markmiði ársins á undan náð skv. bókhaldinu? Dálkurinn litast eftir árangri sem náðs hefur</t>
        </r>
      </text>
    </comment>
    <comment ref="M117" authorId="2" shapeId="0">
      <text>
        <r>
          <rPr>
            <sz val="9"/>
            <color indexed="81"/>
            <rFont val="Tahoma"/>
            <family val="2"/>
          </rPr>
          <t>Hversu mikið af prentaðri vinnu var umhverfisvottað?  ATH að ekki geta öll prentverk verið umhverfisvottuð jafnvel þó þau séu unnin hjá vottaðri prentþjónustu</t>
        </r>
      </text>
    </comment>
    <comment ref="P117" authorId="2" shapeId="0">
      <text>
        <r>
          <rPr>
            <sz val="9"/>
            <color indexed="81"/>
            <rFont val="Tahoma"/>
            <family val="2"/>
          </rPr>
          <t>Var markmiði ársins á undan náð skv. bókhaldinu? Dálkurinn litast eftir árangri sem náðs hefur</t>
        </r>
      </text>
    </comment>
  </commentList>
</comments>
</file>

<file path=xl/comments3.xml><?xml version="1.0" encoding="utf-8"?>
<comments xmlns="http://schemas.openxmlformats.org/spreadsheetml/2006/main">
  <authors>
    <author>Hulda</author>
    <author>Birgitta Stefánsdóttir</author>
    <author>Hólmfríður Þorsteinsdóttir</author>
  </authors>
  <commentList>
    <comment ref="C4" authorId="0" shapeId="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C54"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54" authorId="2" shapeId="0">
      <text>
        <r>
          <rPr>
            <sz val="9"/>
            <color indexed="81"/>
            <rFont val="Tahoma"/>
            <family val="2"/>
          </rPr>
          <t>Var markmiði ársins á undan náð skv. bókhaldinu? Dálkurinn litast eftir árangri sem náðst hefur</t>
        </r>
      </text>
    </comment>
    <comment ref="P54" authorId="2" shapeId="0">
      <text>
        <r>
          <rPr>
            <sz val="9"/>
            <color indexed="81"/>
            <rFont val="Tahoma"/>
            <family val="2"/>
          </rPr>
          <t>Var markmiði ársins á undan náð skv. bókhaldinu? Dálkurinn litast eftir árangri sem náðst hefur</t>
        </r>
      </text>
    </comment>
    <comment ref="C63"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63" authorId="2" shapeId="0">
      <text>
        <r>
          <rPr>
            <sz val="9"/>
            <color indexed="81"/>
            <rFont val="Tahoma"/>
            <family val="2"/>
          </rPr>
          <t>Var markmiði ársins á undan náð skv. bókhaldinu? Dálkurinn litast eftir árangri sem náðst hefur</t>
        </r>
      </text>
    </comment>
    <comment ref="P63" authorId="2" shapeId="0">
      <text>
        <r>
          <rPr>
            <sz val="9"/>
            <color indexed="81"/>
            <rFont val="Tahoma"/>
            <family val="2"/>
          </rPr>
          <t>Var markmiði ársins á undan náð skv. bókhaldinu? Dálkurinn litast eftir árangri sem náðst hefur</t>
        </r>
      </text>
    </comment>
    <comment ref="C72"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72" authorId="2" shapeId="0">
      <text>
        <r>
          <rPr>
            <sz val="9"/>
            <color indexed="81"/>
            <rFont val="Tahoma"/>
            <family val="2"/>
          </rPr>
          <t>Var markmiði ársins á undan náð skv. bókhaldinu? Dálkurinn litast eftir árangri sem náðst hefur</t>
        </r>
      </text>
    </comment>
    <comment ref="P72" authorId="2" shapeId="0">
      <text>
        <r>
          <rPr>
            <sz val="9"/>
            <color indexed="81"/>
            <rFont val="Tahoma"/>
            <family val="2"/>
          </rPr>
          <t>Var markmiði ársins á undan náð skv. bókhaldinu? Dálkurinn litast eftir árangri sem náðst hefur</t>
        </r>
      </text>
    </comment>
    <comment ref="C81"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81" authorId="2" shapeId="0">
      <text>
        <r>
          <rPr>
            <sz val="9"/>
            <color indexed="81"/>
            <rFont val="Tahoma"/>
            <family val="2"/>
          </rPr>
          <t>Var markmiði ársins á undan náð skv. bókhaldinu? Dálkurinn litast eftir árangri sem náðst hefur</t>
        </r>
      </text>
    </comment>
    <comment ref="P81" authorId="2" shapeId="0">
      <text>
        <r>
          <rPr>
            <sz val="9"/>
            <color indexed="81"/>
            <rFont val="Tahoma"/>
            <family val="2"/>
          </rPr>
          <t>Var markmiði ársins á undan náð skv. bókhaldinu? Dálkurinn litast eftir árangri sem náðst hefur</t>
        </r>
      </text>
    </comment>
    <comment ref="C90"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90" authorId="2" shapeId="0">
      <text>
        <r>
          <rPr>
            <sz val="9"/>
            <color indexed="81"/>
            <rFont val="Tahoma"/>
            <family val="2"/>
          </rPr>
          <t>Var markmiði ársins á undan náð skv. bókhaldinu? Dálkurinn litast eftir árangri sem náðst hefur</t>
        </r>
      </text>
    </comment>
    <comment ref="P90" authorId="2" shapeId="0">
      <text>
        <r>
          <rPr>
            <sz val="9"/>
            <color indexed="81"/>
            <rFont val="Tahoma"/>
            <family val="2"/>
          </rPr>
          <t>Var markmiði ársins á undan náð skv. bókhaldinu? Dálkurinn litast eftir árangri sem náðst hefur</t>
        </r>
      </text>
    </comment>
    <comment ref="C99" authorId="1" shapeId="0">
      <text>
        <r>
          <rPr>
            <sz val="9"/>
            <color indexed="81"/>
            <rFont val="Tahoma"/>
            <family val="2"/>
          </rPr>
          <t>ATH að mælieining er í lítrum. Ef þvottaefni og annað er í kg þá þarf að skoða það frekar. Einnig er hægt að setja slík efni undir flipann (aðrar rekstrarvörur)</t>
        </r>
      </text>
    </comment>
    <comment ref="I99" authorId="2" shapeId="0">
      <text>
        <r>
          <rPr>
            <sz val="9"/>
            <color indexed="81"/>
            <rFont val="Tahoma"/>
            <family val="2"/>
          </rPr>
          <t>Var markmiði ársins á undan náð skv. bókhaldinu? Dálkurinn litast eftir árangri sem náðst hefur</t>
        </r>
      </text>
    </comment>
    <comment ref="P99" authorId="2" shapeId="0">
      <text>
        <r>
          <rPr>
            <sz val="9"/>
            <color indexed="81"/>
            <rFont val="Tahoma"/>
            <family val="2"/>
          </rPr>
          <t>Var markmiði ársins á undan náð skv. bókhaldinu? Dálkurinn litast eftir árangri sem náðst hefur</t>
        </r>
      </text>
    </comment>
  </commentList>
</comments>
</file>

<file path=xl/comments4.xml><?xml version="1.0" encoding="utf-8"?>
<comments xmlns="http://schemas.openxmlformats.org/spreadsheetml/2006/main">
  <authors>
    <author>Hulda</author>
    <author>Hólmfríður Þorsteinsdóttir</author>
  </authors>
  <commentList>
    <comment ref="C4" authorId="0" shapeId="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G10" authorId="1" shapeId="0">
      <text>
        <r>
          <rPr>
            <sz val="9"/>
            <color indexed="81"/>
            <rFont val="Tahoma"/>
            <family val="2"/>
          </rPr>
          <t xml:space="preserve">Losun vegna rafmagns er 0,0000088 tonn CO2 per kWst
</t>
        </r>
      </text>
    </comment>
    <comment ref="G19" authorId="1" shapeId="0">
      <text>
        <r>
          <rPr>
            <sz val="9"/>
            <color indexed="81"/>
            <rFont val="Tahoma"/>
            <family val="2"/>
          </rPr>
          <t xml:space="preserve">Losun vegna rafmagns er 0,0000088 tonn CO2 per kWst
</t>
        </r>
      </text>
    </comment>
    <comment ref="G28" authorId="1" shapeId="0">
      <text>
        <r>
          <rPr>
            <sz val="9"/>
            <color indexed="81"/>
            <rFont val="Tahoma"/>
            <family val="2"/>
          </rPr>
          <t xml:space="preserve">Losun vegna rafmagns er 0,0000088 tonn CO2 per kWst
</t>
        </r>
      </text>
    </comment>
    <comment ref="G37" authorId="1" shapeId="0">
      <text>
        <r>
          <rPr>
            <sz val="9"/>
            <color indexed="81"/>
            <rFont val="Tahoma"/>
            <family val="2"/>
          </rPr>
          <t xml:space="preserve">Losun vegna rafmagns er 0,0000088 tonn CO2 per kWst
</t>
        </r>
      </text>
    </comment>
    <comment ref="G46" authorId="1" shapeId="0">
      <text>
        <r>
          <rPr>
            <sz val="9"/>
            <color indexed="81"/>
            <rFont val="Tahoma"/>
            <family val="2"/>
          </rPr>
          <t xml:space="preserve">Losun vegna rafmagns er 0,0000088 tonn CO2 per kWst
</t>
        </r>
      </text>
    </comment>
    <comment ref="J54" authorId="1" shapeId="0">
      <text>
        <r>
          <rPr>
            <sz val="9"/>
            <color indexed="81"/>
            <rFont val="Tahoma"/>
            <family val="2"/>
          </rPr>
          <t>Var markmiði ársins á undan náð skv. bókhaldinu? Dálkurinn litast eftir árangri sem náðs hefur</t>
        </r>
      </text>
    </comment>
    <comment ref="R54" authorId="1" shapeId="0">
      <text>
        <r>
          <rPr>
            <sz val="9"/>
            <color indexed="81"/>
            <rFont val="Tahoma"/>
            <family val="2"/>
          </rPr>
          <t>Var markmiði ársins á undan náð skv. bókhaldinu? Dálkurinn litaður eftir árangri sem náðs hefur</t>
        </r>
      </text>
    </comment>
    <comment ref="G55" authorId="1" shapeId="0">
      <text>
        <r>
          <rPr>
            <sz val="9"/>
            <color indexed="81"/>
            <rFont val="Tahoma"/>
            <family val="2"/>
          </rPr>
          <t xml:space="preserve">Losun vegna rafmagns er 0,0000088 tonn CO2 per kWst
</t>
        </r>
      </text>
    </comment>
    <comment ref="J63" authorId="1" shapeId="0">
      <text>
        <r>
          <rPr>
            <sz val="9"/>
            <color indexed="81"/>
            <rFont val="Tahoma"/>
            <family val="2"/>
          </rPr>
          <t>Var markmiði ársins á undan náð skv. bókhaldinu? Dálkurinn litast eftir árangri sem náðs hefur</t>
        </r>
      </text>
    </comment>
    <comment ref="R63" authorId="1" shapeId="0">
      <text>
        <r>
          <rPr>
            <sz val="9"/>
            <color indexed="81"/>
            <rFont val="Tahoma"/>
            <family val="2"/>
          </rPr>
          <t>Var markmiði ársins á undan náð skv. bókhaldinu? Dálkurinn litaður eftir árangri sem náðs hefur</t>
        </r>
      </text>
    </comment>
    <comment ref="G64" authorId="1" shapeId="0">
      <text>
        <r>
          <rPr>
            <sz val="9"/>
            <color indexed="81"/>
            <rFont val="Tahoma"/>
            <family val="2"/>
          </rPr>
          <t xml:space="preserve">Losun vegna rafmagns er 0,0000088 tonn CO2 per kWst
</t>
        </r>
      </text>
    </comment>
    <comment ref="J72" authorId="1" shapeId="0">
      <text>
        <r>
          <rPr>
            <sz val="9"/>
            <color indexed="81"/>
            <rFont val="Tahoma"/>
            <family val="2"/>
          </rPr>
          <t>Var markmiði ársins á undan náð skv. bókhaldinu? Dálkurinn litast eftir árangri sem náðs hefur</t>
        </r>
      </text>
    </comment>
    <comment ref="R72" authorId="1" shapeId="0">
      <text>
        <r>
          <rPr>
            <sz val="9"/>
            <color indexed="81"/>
            <rFont val="Tahoma"/>
            <family val="2"/>
          </rPr>
          <t>Var markmiði ársins á undan náð skv. bókhaldinu? Dálkurinn litaður eftir árangri sem náðs hefur</t>
        </r>
      </text>
    </comment>
    <comment ref="G73" authorId="1" shapeId="0">
      <text>
        <r>
          <rPr>
            <sz val="9"/>
            <color indexed="81"/>
            <rFont val="Tahoma"/>
            <family val="2"/>
          </rPr>
          <t xml:space="preserve">Losun vegna rafmagns er 0,0000088 tonn CO2 per kWst
</t>
        </r>
      </text>
    </comment>
    <comment ref="J81" authorId="1" shapeId="0">
      <text>
        <r>
          <rPr>
            <sz val="9"/>
            <color indexed="81"/>
            <rFont val="Tahoma"/>
            <family val="2"/>
          </rPr>
          <t>Var markmiði ársins á undan náð skv. bókhaldinu? Dálkurinn litast eftir árangri sem náðs hefur</t>
        </r>
      </text>
    </comment>
    <comment ref="R81" authorId="1" shapeId="0">
      <text>
        <r>
          <rPr>
            <sz val="9"/>
            <color indexed="81"/>
            <rFont val="Tahoma"/>
            <family val="2"/>
          </rPr>
          <t>Var markmiði ársins á undan náð skv. bókhaldinu? Dálkurinn litaður eftir árangri sem náðs hefur</t>
        </r>
      </text>
    </comment>
    <comment ref="G82" authorId="1" shapeId="0">
      <text>
        <r>
          <rPr>
            <sz val="9"/>
            <color indexed="81"/>
            <rFont val="Tahoma"/>
            <family val="2"/>
          </rPr>
          <t xml:space="preserve">Losun vegna rafmagns er 0,0000088 tonn CO2 per kWst
</t>
        </r>
      </text>
    </comment>
    <comment ref="J90" authorId="1" shapeId="0">
      <text>
        <r>
          <rPr>
            <sz val="9"/>
            <color indexed="81"/>
            <rFont val="Tahoma"/>
            <family val="2"/>
          </rPr>
          <t>Var markmiði ársins á undan náð skv. bókhaldinu? Dálkurinn litast eftir árangri sem náðs hefur</t>
        </r>
      </text>
    </comment>
    <comment ref="R90" authorId="1" shapeId="0">
      <text>
        <r>
          <rPr>
            <sz val="9"/>
            <color indexed="81"/>
            <rFont val="Tahoma"/>
            <family val="2"/>
          </rPr>
          <t>Var markmiði ársins á undan náð skv. bókhaldinu? Dálkurinn litaður eftir árangri sem náðs hefur</t>
        </r>
      </text>
    </comment>
    <comment ref="G91" authorId="1" shapeId="0">
      <text>
        <r>
          <rPr>
            <sz val="9"/>
            <color indexed="81"/>
            <rFont val="Tahoma"/>
            <family val="2"/>
          </rPr>
          <t xml:space="preserve">Losun vegna rafmagns er 0,0000088 tonn CO2 per kWst
</t>
        </r>
      </text>
    </comment>
    <comment ref="J99" authorId="1" shapeId="0">
      <text>
        <r>
          <rPr>
            <sz val="9"/>
            <color indexed="81"/>
            <rFont val="Tahoma"/>
            <family val="2"/>
          </rPr>
          <t>Var markmiði ársins á undan náð skv. bókhaldinu? Dálkurinn litast eftir árangri sem náðs hefur</t>
        </r>
      </text>
    </comment>
    <comment ref="R99" authorId="1" shapeId="0">
      <text>
        <r>
          <rPr>
            <sz val="9"/>
            <color indexed="81"/>
            <rFont val="Tahoma"/>
            <family val="2"/>
          </rPr>
          <t>Var markmiði ársins á undan náð skv. bókhaldinu? Dálkurinn litaður eftir árangri sem náðs hefur</t>
        </r>
      </text>
    </comment>
    <comment ref="G100" authorId="1" shapeId="0">
      <text>
        <r>
          <rPr>
            <sz val="9"/>
            <color indexed="81"/>
            <rFont val="Tahoma"/>
            <family val="2"/>
          </rPr>
          <t xml:space="preserve">Losun vegna rafmagns er 0,0000088 tonn CO2 per kWst
</t>
        </r>
      </text>
    </comment>
  </commentList>
</comments>
</file>

<file path=xl/comments5.xml><?xml version="1.0" encoding="utf-8"?>
<comments xmlns="http://schemas.openxmlformats.org/spreadsheetml/2006/main">
  <authors>
    <author>Hulda</author>
    <author>Hólmfríður Þorsteinsdóttir</author>
    <author>Vanda</author>
    <author>Birgitta Steingrímsdóttir</author>
  </authors>
  <commentList>
    <comment ref="C4" authorId="0" shapeId="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C9" authorId="1" shapeId="0">
      <text>
        <r>
          <rPr>
            <sz val="9"/>
            <color indexed="81"/>
            <rFont val="Tahoma"/>
            <family val="2"/>
          </rPr>
          <t xml:space="preserve">Til að reikna út losun frá bílum sem stofnunin á eða rekur þá er best að fá magn keyptra lítra frá þjónustuaðila.
</t>
        </r>
      </text>
    </comment>
    <comment ref="N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9" authorId="2" shapeId="0">
      <text>
        <r>
          <rPr>
            <sz val="9"/>
            <color indexed="81"/>
            <rFont val="Tahoma"/>
            <family val="2"/>
          </rPr>
          <t>Reiknivél Alþjóðaflugmálastofnunarinnar gefur losun upp í kg CO2 sem umreiknast svo í tonn CO2 hér</t>
        </r>
      </text>
    </comment>
    <comment ref="S9" authorId="1" shapeId="0">
      <text>
        <r>
          <rPr>
            <sz val="9"/>
            <color indexed="81"/>
            <rFont val="Tahoma"/>
            <family val="2"/>
          </rPr>
          <t>Var markmiði ársins á undan náð skv. bókhaldinu? Dálkurinn litast eftir árangri sem náðst hefur</t>
        </r>
      </text>
    </comment>
    <comment ref="D10" authorId="1" shapeId="0">
      <text>
        <r>
          <rPr>
            <sz val="9"/>
            <color indexed="81"/>
            <rFont val="Tahoma"/>
            <family val="2"/>
          </rPr>
          <t>Bensín losar 0,00234 tonn af CO2 per lítra</t>
        </r>
      </text>
    </comment>
    <comment ref="D11" authorId="1" shapeId="0">
      <text>
        <r>
          <rPr>
            <sz val="9"/>
            <color indexed="81"/>
            <rFont val="Tahoma"/>
            <family val="2"/>
          </rPr>
          <t>Dísel losar 0,00272 tonn af CO2 per líter</t>
        </r>
      </text>
    </comment>
    <comment ref="D12" authorId="1" shapeId="0">
      <text>
        <r>
          <rPr>
            <sz val="9"/>
            <color indexed="81"/>
            <rFont val="Tahoma"/>
            <family val="2"/>
          </rPr>
          <t>Hreinir rafmagns- og vetnisbílar losa engar GHL við akstur</t>
        </r>
      </text>
    </comment>
    <comment ref="C16" authorId="1" shapeId="0">
      <text>
        <r>
          <rPr>
            <sz val="9"/>
            <color indexed="81"/>
            <rFont val="Tahoma"/>
            <family val="2"/>
          </rPr>
          <t xml:space="preserve">Til að reikna út losun frá leigubílum og bílaleigubílum þá þarf að fá km tölu frá þjónustuaðila.
</t>
        </r>
      </text>
    </comment>
    <comment ref="D1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6" authorId="1" shapeId="0">
      <text>
        <r>
          <rPr>
            <sz val="9"/>
            <color indexed="81"/>
            <rFont val="Tahoma"/>
            <family val="2"/>
          </rPr>
          <t>Var markmiði ársins á undan náð skv. bókhaldinu? Dálkurinn litast eftir árangri sem náðst hefur</t>
        </r>
      </text>
    </comment>
    <comment ref="F17" authorId="1" shapeId="0">
      <text>
        <r>
          <rPr>
            <sz val="9"/>
            <color indexed="81"/>
            <rFont val="Tahoma"/>
            <family val="2"/>
          </rPr>
          <t xml:space="preserve">Meðalútblástur er 224,2 gr af CO2 per km
</t>
        </r>
      </text>
    </comment>
    <comment ref="F18" authorId="1" shapeId="0">
      <text>
        <r>
          <rPr>
            <sz val="9"/>
            <color indexed="81"/>
            <rFont val="Tahoma"/>
            <family val="2"/>
          </rPr>
          <t xml:space="preserve">Meðalútblástur er 194,4 gr af CO2 per km
</t>
        </r>
      </text>
    </comment>
    <comment ref="F19" authorId="1" shapeId="0">
      <text>
        <r>
          <rPr>
            <sz val="9"/>
            <color indexed="81"/>
            <rFont val="Tahoma"/>
            <family val="2"/>
          </rPr>
          <t>Hreinir rafmagns- og vetnisbílar losa engar GHL við akstur</t>
        </r>
      </text>
    </comment>
    <comment ref="F20" authorId="1" shapeId="0">
      <text>
        <r>
          <rPr>
            <sz val="9"/>
            <color indexed="81"/>
            <rFont val="Tahoma"/>
            <family val="2"/>
          </rPr>
          <t>Meðalútblástur er 10,1 gr af CO2 per km</t>
        </r>
      </text>
    </comment>
    <comment ref="F21" authorId="1" shapeId="0">
      <text>
        <r>
          <rPr>
            <sz val="9"/>
            <color indexed="81"/>
            <rFont val="Tahoma"/>
            <family val="2"/>
          </rPr>
          <t>Meðalútblástur er 224,2 gr af CO2 per km</t>
        </r>
      </text>
    </comment>
    <comment ref="F22" authorId="1" shapeId="0">
      <text>
        <r>
          <rPr>
            <sz val="9"/>
            <color indexed="81"/>
            <rFont val="Tahoma"/>
            <family val="2"/>
          </rPr>
          <t>Meðalútblástur er 194,4 gr af CO2 per km</t>
        </r>
      </text>
    </comment>
    <comment ref="F23" authorId="1" shapeId="0">
      <text>
        <r>
          <rPr>
            <sz val="9"/>
            <color indexed="81"/>
            <rFont val="Tahoma"/>
            <family val="2"/>
          </rPr>
          <t>Meðalútblástur er 10,1 gr af CO2 per km</t>
        </r>
      </text>
    </comment>
    <comment ref="F24" authorId="1" shapeId="0">
      <text>
        <r>
          <rPr>
            <sz val="9"/>
            <color indexed="81"/>
            <rFont val="Tahoma"/>
            <family val="2"/>
          </rPr>
          <t>Hreinir rafmagns- og vetnisbílar losa engar GHL við akstur</t>
        </r>
      </text>
    </comment>
    <comment ref="F25" authorId="3" shapeId="0">
      <text>
        <r>
          <rPr>
            <sz val="9"/>
            <color indexed="81"/>
            <rFont val="Tahoma"/>
            <family val="2"/>
          </rPr>
          <t xml:space="preserve">Meðalútblástur er 777,7 gr af CO2 per km
</t>
        </r>
      </text>
    </comment>
    <comment ref="F26" authorId="3" shapeId="0">
      <text>
        <r>
          <rPr>
            <sz val="9"/>
            <color indexed="81"/>
            <rFont val="Tahoma"/>
            <family val="2"/>
          </rPr>
          <t>Meðalútblástur er 80,5 gr af CO2 per km</t>
        </r>
      </text>
    </comment>
    <comment ref="F27" authorId="1" shapeId="0">
      <text>
        <r>
          <rPr>
            <sz val="9"/>
            <color indexed="81"/>
            <rFont val="Tahoma"/>
            <family val="2"/>
          </rPr>
          <t xml:space="preserve">Meðalútblástur er 314,9 gr af CO2 per km
</t>
        </r>
      </text>
    </comment>
    <comment ref="F28" authorId="1" shapeId="0">
      <text>
        <r>
          <rPr>
            <sz val="9"/>
            <color indexed="81"/>
            <rFont val="Tahoma"/>
            <family val="2"/>
          </rPr>
          <t xml:space="preserve">Meðalútblástur er 259,2 gr af CO2 per km
</t>
        </r>
      </text>
    </comment>
    <comment ref="F29" authorId="3" shapeId="0">
      <text>
        <r>
          <rPr>
            <sz val="9"/>
            <color indexed="81"/>
            <rFont val="Tahoma"/>
            <family val="2"/>
          </rPr>
          <t xml:space="preserve">Meðalútblástur er 112,1 gr af CO2 per km
</t>
        </r>
      </text>
    </comment>
    <comment ref="J32" authorId="1" shapeId="0">
      <text>
        <r>
          <rPr>
            <sz val="9"/>
            <color indexed="81"/>
            <rFont val="Tahoma"/>
            <family val="2"/>
          </rPr>
          <t>Var markmiði ársins á undan náð skv. bókhaldinu? Dálkurinn litast eftir árangri sem náðst hefur</t>
        </r>
      </text>
    </comment>
    <comment ref="D33" authorId="1" shapeId="0">
      <text>
        <r>
          <rPr>
            <sz val="9"/>
            <color indexed="81"/>
            <rFont val="Tahoma"/>
            <family val="2"/>
          </rPr>
          <t>Skipaolía losar 0,00272 tonn af CO2 per lítra</t>
        </r>
      </text>
    </comment>
    <comment ref="C44" authorId="1" shapeId="0">
      <text>
        <r>
          <rPr>
            <sz val="9"/>
            <color indexed="81"/>
            <rFont val="Tahoma"/>
            <family val="2"/>
          </rPr>
          <t xml:space="preserve">Til að reikna út losun frá bílum sem stofnunin á eða rekur þá er best að fá magn keyptra lítra frá þjónustuaðila.
</t>
        </r>
      </text>
    </comment>
    <comment ref="N44"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44" authorId="2" shapeId="0">
      <text>
        <r>
          <rPr>
            <sz val="9"/>
            <color indexed="81"/>
            <rFont val="Tahoma"/>
            <family val="2"/>
          </rPr>
          <t>Reiknivél Alþjóðaflugmálastofnunarinnar gefur losun upp í kg CO2 sem umreiknast svo í tonn CO2 hér</t>
        </r>
      </text>
    </comment>
    <comment ref="S44" authorId="1" shapeId="0">
      <text>
        <r>
          <rPr>
            <sz val="9"/>
            <color indexed="81"/>
            <rFont val="Tahoma"/>
            <family val="2"/>
          </rPr>
          <t>Var markmiði ársins á undan náð skv. bókhaldinu? Dálkurinn litast eftir árangri sem náðst hefur</t>
        </r>
      </text>
    </comment>
    <comment ref="D45" authorId="1" shapeId="0">
      <text>
        <r>
          <rPr>
            <sz val="9"/>
            <color indexed="81"/>
            <rFont val="Tahoma"/>
            <family val="2"/>
          </rPr>
          <t>Bensín losar 0,00234 tonn af CO2 per lítra</t>
        </r>
      </text>
    </comment>
    <comment ref="D46" authorId="1" shapeId="0">
      <text>
        <r>
          <rPr>
            <sz val="9"/>
            <color indexed="81"/>
            <rFont val="Tahoma"/>
            <family val="2"/>
          </rPr>
          <t>Dísel losar 0,00272 tonn af CO2 per líter</t>
        </r>
      </text>
    </comment>
    <comment ref="D47" authorId="1" shapeId="0">
      <text>
        <r>
          <rPr>
            <sz val="9"/>
            <color indexed="81"/>
            <rFont val="Tahoma"/>
            <family val="2"/>
          </rPr>
          <t>Hreinir rafmagns- og vetnisbílar losa engar GHL við akstur</t>
        </r>
      </text>
    </comment>
    <comment ref="C51" authorId="1" shapeId="0">
      <text>
        <r>
          <rPr>
            <sz val="9"/>
            <color indexed="81"/>
            <rFont val="Tahoma"/>
            <family val="2"/>
          </rPr>
          <t xml:space="preserve">Til að reikna út losun frá leigubílum og bílaleigubílum þá þarf að fá km tölu frá þjónustuaðila.
</t>
        </r>
      </text>
    </comment>
    <comment ref="D51"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51" authorId="1" shapeId="0">
      <text>
        <r>
          <rPr>
            <sz val="9"/>
            <color indexed="81"/>
            <rFont val="Tahoma"/>
            <family val="2"/>
          </rPr>
          <t>Var markmiði ársins á undan náð skv. bókhaldinu? Dálkurinn litast eftir árangri sem náðst hefur</t>
        </r>
      </text>
    </comment>
    <comment ref="F52" authorId="1" shapeId="0">
      <text>
        <r>
          <rPr>
            <sz val="9"/>
            <color indexed="81"/>
            <rFont val="Tahoma"/>
            <family val="2"/>
          </rPr>
          <t xml:space="preserve">Meðalútblástur er 224,2 gr af CO2 per km
</t>
        </r>
      </text>
    </comment>
    <comment ref="F53" authorId="1" shapeId="0">
      <text>
        <r>
          <rPr>
            <sz val="9"/>
            <color indexed="81"/>
            <rFont val="Tahoma"/>
            <family val="2"/>
          </rPr>
          <t xml:space="preserve">Meðalútblástur er 194,4 gr af CO2 per km
</t>
        </r>
      </text>
    </comment>
    <comment ref="F54" authorId="1" shapeId="0">
      <text>
        <r>
          <rPr>
            <sz val="9"/>
            <color indexed="81"/>
            <rFont val="Tahoma"/>
            <family val="2"/>
          </rPr>
          <t>Hreinir rafmagns- og vetnisbílar losa engar GHL við akstur</t>
        </r>
      </text>
    </comment>
    <comment ref="F55" authorId="1" shapeId="0">
      <text>
        <r>
          <rPr>
            <sz val="9"/>
            <color indexed="81"/>
            <rFont val="Tahoma"/>
            <family val="2"/>
          </rPr>
          <t>Meðalútblástur er 10,1 gr af CO2 per km</t>
        </r>
      </text>
    </comment>
    <comment ref="F56" authorId="1" shapeId="0">
      <text>
        <r>
          <rPr>
            <sz val="9"/>
            <color indexed="81"/>
            <rFont val="Tahoma"/>
            <family val="2"/>
          </rPr>
          <t>Meðalútblástur er 224,2 gr af CO2 per km</t>
        </r>
      </text>
    </comment>
    <comment ref="F57" authorId="1" shapeId="0">
      <text>
        <r>
          <rPr>
            <sz val="9"/>
            <color indexed="81"/>
            <rFont val="Tahoma"/>
            <family val="2"/>
          </rPr>
          <t>Meðalútblástur er 194,4 gr af CO2 per km</t>
        </r>
      </text>
    </comment>
    <comment ref="F58" authorId="1" shapeId="0">
      <text>
        <r>
          <rPr>
            <sz val="9"/>
            <color indexed="81"/>
            <rFont val="Tahoma"/>
            <family val="2"/>
          </rPr>
          <t>Meðalútblástur er 10,1 gr af CO2 per km</t>
        </r>
      </text>
    </comment>
    <comment ref="F59" authorId="1" shapeId="0">
      <text>
        <r>
          <rPr>
            <sz val="9"/>
            <color indexed="81"/>
            <rFont val="Tahoma"/>
            <family val="2"/>
          </rPr>
          <t>Hreinir rafmagns- og vetnisbílar losa engar GHL við akstur</t>
        </r>
      </text>
    </comment>
    <comment ref="F60" authorId="3" shapeId="0">
      <text>
        <r>
          <rPr>
            <sz val="9"/>
            <color indexed="81"/>
            <rFont val="Tahoma"/>
            <family val="2"/>
          </rPr>
          <t xml:space="preserve">Meðalútblástur er 777,7 gr af CO2 per km
</t>
        </r>
      </text>
    </comment>
    <comment ref="F61" authorId="3" shapeId="0">
      <text>
        <r>
          <rPr>
            <sz val="9"/>
            <color indexed="81"/>
            <rFont val="Tahoma"/>
            <family val="2"/>
          </rPr>
          <t>Meðalútblástur er 80,5 gr af CO2 per km</t>
        </r>
      </text>
    </comment>
    <comment ref="F62" authorId="1" shapeId="0">
      <text>
        <r>
          <rPr>
            <sz val="9"/>
            <color indexed="81"/>
            <rFont val="Tahoma"/>
            <family val="2"/>
          </rPr>
          <t xml:space="preserve">Meðalútblástur er 314,9 gr af CO2 per km
</t>
        </r>
      </text>
    </comment>
    <comment ref="F63" authorId="1" shapeId="0">
      <text>
        <r>
          <rPr>
            <sz val="9"/>
            <color indexed="81"/>
            <rFont val="Tahoma"/>
            <family val="2"/>
          </rPr>
          <t xml:space="preserve">Meðalútblástur er 259,2 gr af CO2 per km
</t>
        </r>
      </text>
    </comment>
    <comment ref="F64" authorId="3" shapeId="0">
      <text>
        <r>
          <rPr>
            <sz val="9"/>
            <color indexed="81"/>
            <rFont val="Tahoma"/>
            <family val="2"/>
          </rPr>
          <t xml:space="preserve">Meðalútblástur er 112,1 gr af CO2 per km
</t>
        </r>
      </text>
    </comment>
    <comment ref="J67" authorId="1" shapeId="0">
      <text>
        <r>
          <rPr>
            <sz val="9"/>
            <color indexed="81"/>
            <rFont val="Tahoma"/>
            <family val="2"/>
          </rPr>
          <t>Var markmiði ársins á undan náð skv. bókhaldinu? Dálkurinn litast eftir árangri sem náðst hefur</t>
        </r>
      </text>
    </comment>
    <comment ref="D68" authorId="1" shapeId="0">
      <text>
        <r>
          <rPr>
            <sz val="9"/>
            <color indexed="81"/>
            <rFont val="Tahoma"/>
            <family val="2"/>
          </rPr>
          <t>Skipaolía losar 0,00272 tonn af CO2 per lítra</t>
        </r>
      </text>
    </comment>
    <comment ref="C79" authorId="1" shapeId="0">
      <text>
        <r>
          <rPr>
            <sz val="9"/>
            <color indexed="81"/>
            <rFont val="Tahoma"/>
            <family val="2"/>
          </rPr>
          <t xml:space="preserve">Til að reikna út losun frá bílum sem stofnunin á eða rekur þá er best að fá magn keyptra lítra frá þjónustuaðila.
</t>
        </r>
      </text>
    </comment>
    <comment ref="N7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79" authorId="2" shapeId="0">
      <text>
        <r>
          <rPr>
            <sz val="9"/>
            <color indexed="81"/>
            <rFont val="Tahoma"/>
            <family val="2"/>
          </rPr>
          <t>Reiknivél Alþjóðaflugmálastofnunarinnar gefur losun upp í kg CO2 sem umreiknast svo í tonn CO2 hér</t>
        </r>
      </text>
    </comment>
    <comment ref="S79" authorId="1" shapeId="0">
      <text>
        <r>
          <rPr>
            <sz val="9"/>
            <color indexed="81"/>
            <rFont val="Tahoma"/>
            <family val="2"/>
          </rPr>
          <t>Var markmiði ársins á undan náð skv. bókhaldinu? Dálkurinn litast eftir árangri sem náðst hefur</t>
        </r>
      </text>
    </comment>
    <comment ref="D80" authorId="1" shapeId="0">
      <text>
        <r>
          <rPr>
            <sz val="9"/>
            <color indexed="81"/>
            <rFont val="Tahoma"/>
            <family val="2"/>
          </rPr>
          <t>Bensín losar 0,00234 tonn af CO2 per lítra</t>
        </r>
      </text>
    </comment>
    <comment ref="D81" authorId="1" shapeId="0">
      <text>
        <r>
          <rPr>
            <sz val="9"/>
            <color indexed="81"/>
            <rFont val="Tahoma"/>
            <family val="2"/>
          </rPr>
          <t>Dísel losar 0,00272 tonn af CO2 per líter</t>
        </r>
      </text>
    </comment>
    <comment ref="D82" authorId="1" shapeId="0">
      <text>
        <r>
          <rPr>
            <sz val="9"/>
            <color indexed="81"/>
            <rFont val="Tahoma"/>
            <family val="2"/>
          </rPr>
          <t>Hreinir rafmagns- og vetnisbílar losa engar GHL við akstur</t>
        </r>
      </text>
    </comment>
    <comment ref="C86" authorId="1" shapeId="0">
      <text>
        <r>
          <rPr>
            <sz val="9"/>
            <color indexed="81"/>
            <rFont val="Tahoma"/>
            <family val="2"/>
          </rPr>
          <t xml:space="preserve">Til að reikna út losun frá leigubílum og bílaleigubílum þá þarf að fá km tölu frá þjónustuaðila.
</t>
        </r>
      </text>
    </comment>
    <comment ref="D8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86" authorId="1" shapeId="0">
      <text>
        <r>
          <rPr>
            <sz val="9"/>
            <color indexed="81"/>
            <rFont val="Tahoma"/>
            <family val="2"/>
          </rPr>
          <t>Var markmiði ársins á undan náð skv. bókhaldinu? Dálkurinn litast eftir árangri sem náðst hefur</t>
        </r>
      </text>
    </comment>
    <comment ref="F87" authorId="1" shapeId="0">
      <text>
        <r>
          <rPr>
            <sz val="9"/>
            <color indexed="81"/>
            <rFont val="Tahoma"/>
            <family val="2"/>
          </rPr>
          <t xml:space="preserve">Meðalútblástur er 224,2 gr af CO2 per km
</t>
        </r>
      </text>
    </comment>
    <comment ref="F88" authorId="1" shapeId="0">
      <text>
        <r>
          <rPr>
            <sz val="9"/>
            <color indexed="81"/>
            <rFont val="Tahoma"/>
            <family val="2"/>
          </rPr>
          <t xml:space="preserve">Meðalútblástur er 194,4 gr af CO2 per km
</t>
        </r>
      </text>
    </comment>
    <comment ref="F89" authorId="1" shapeId="0">
      <text>
        <r>
          <rPr>
            <sz val="9"/>
            <color indexed="81"/>
            <rFont val="Tahoma"/>
            <family val="2"/>
          </rPr>
          <t>Hreinir rafmagns- og vetnisbílar losa engar GHL við akstur</t>
        </r>
      </text>
    </comment>
    <comment ref="F90" authorId="1" shapeId="0">
      <text>
        <r>
          <rPr>
            <sz val="9"/>
            <color indexed="81"/>
            <rFont val="Tahoma"/>
            <family val="2"/>
          </rPr>
          <t>Meðalútblástur er 10,1 gr af CO2 per km</t>
        </r>
      </text>
    </comment>
    <comment ref="F91" authorId="1" shapeId="0">
      <text>
        <r>
          <rPr>
            <sz val="9"/>
            <color indexed="81"/>
            <rFont val="Tahoma"/>
            <family val="2"/>
          </rPr>
          <t>Meðalútblástur er 224,2 gr af CO2 per km</t>
        </r>
      </text>
    </comment>
    <comment ref="F92" authorId="1" shapeId="0">
      <text>
        <r>
          <rPr>
            <sz val="9"/>
            <color indexed="81"/>
            <rFont val="Tahoma"/>
            <family val="2"/>
          </rPr>
          <t>Meðalútblástur er 194,4 gr af CO2 per km</t>
        </r>
      </text>
    </comment>
    <comment ref="F93" authorId="1" shapeId="0">
      <text>
        <r>
          <rPr>
            <sz val="9"/>
            <color indexed="81"/>
            <rFont val="Tahoma"/>
            <family val="2"/>
          </rPr>
          <t>Meðalútblástur er 10,1 gr af CO2 per km</t>
        </r>
      </text>
    </comment>
    <comment ref="F94" authorId="1" shapeId="0">
      <text>
        <r>
          <rPr>
            <sz val="9"/>
            <color indexed="81"/>
            <rFont val="Tahoma"/>
            <family val="2"/>
          </rPr>
          <t>Hreinir rafmagns- og vetnisbílar losa engar GHL við akstur</t>
        </r>
      </text>
    </comment>
    <comment ref="F95" authorId="3" shapeId="0">
      <text>
        <r>
          <rPr>
            <sz val="9"/>
            <color indexed="81"/>
            <rFont val="Tahoma"/>
            <family val="2"/>
          </rPr>
          <t xml:space="preserve">Meðalútblástur er 777,7 gr af CO2 per km
</t>
        </r>
      </text>
    </comment>
    <comment ref="F96" authorId="3" shapeId="0">
      <text>
        <r>
          <rPr>
            <sz val="9"/>
            <color indexed="81"/>
            <rFont val="Tahoma"/>
            <family val="2"/>
          </rPr>
          <t>Meðalútblástur er 80,5 gr af CO2 per km</t>
        </r>
      </text>
    </comment>
    <comment ref="F97" authorId="1" shapeId="0">
      <text>
        <r>
          <rPr>
            <sz val="9"/>
            <color indexed="81"/>
            <rFont val="Tahoma"/>
            <family val="2"/>
          </rPr>
          <t xml:space="preserve">Meðalútblástur er 314,9 gr af CO2 per km
</t>
        </r>
      </text>
    </comment>
    <comment ref="F98" authorId="1" shapeId="0">
      <text>
        <r>
          <rPr>
            <sz val="9"/>
            <color indexed="81"/>
            <rFont val="Tahoma"/>
            <family val="2"/>
          </rPr>
          <t xml:space="preserve">Meðalútblástur er 259,2 gr af CO2 per km
</t>
        </r>
      </text>
    </comment>
    <comment ref="F99" authorId="3" shapeId="0">
      <text>
        <r>
          <rPr>
            <sz val="9"/>
            <color indexed="81"/>
            <rFont val="Tahoma"/>
            <family val="2"/>
          </rPr>
          <t xml:space="preserve">Meðalútblástur er 112,1 gr af CO2 per km
</t>
        </r>
      </text>
    </comment>
    <comment ref="J102" authorId="1" shapeId="0">
      <text>
        <r>
          <rPr>
            <sz val="9"/>
            <color indexed="81"/>
            <rFont val="Tahoma"/>
            <family val="2"/>
          </rPr>
          <t>Var markmiði ársins á undan náð skv. bókhaldinu? Dálkurinn litast eftir árangri sem náðst hefur</t>
        </r>
      </text>
    </comment>
    <comment ref="D103" authorId="1" shapeId="0">
      <text>
        <r>
          <rPr>
            <sz val="9"/>
            <color indexed="81"/>
            <rFont val="Tahoma"/>
            <family val="2"/>
          </rPr>
          <t>Skipaolía losar 0,00272 tonn af CO2 per lítra</t>
        </r>
      </text>
    </comment>
    <comment ref="C114" authorId="1" shapeId="0">
      <text>
        <r>
          <rPr>
            <sz val="9"/>
            <color indexed="81"/>
            <rFont val="Tahoma"/>
            <family val="2"/>
          </rPr>
          <t xml:space="preserve">Til að reikna út losun frá bílum sem stofnunin á eða rekur þá er best að fá magn keyptra lítra frá þjónustuaðila.
</t>
        </r>
      </text>
    </comment>
    <comment ref="N114"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114" authorId="2" shapeId="0">
      <text>
        <r>
          <rPr>
            <sz val="9"/>
            <color indexed="81"/>
            <rFont val="Tahoma"/>
            <family val="2"/>
          </rPr>
          <t>Reiknivél Alþjóðaflugmálastofnunarinnar gefur losun upp í kg CO2 sem umreiknast svo í tonn CO2 hér</t>
        </r>
      </text>
    </comment>
    <comment ref="S114" authorId="1" shapeId="0">
      <text>
        <r>
          <rPr>
            <sz val="9"/>
            <color indexed="81"/>
            <rFont val="Tahoma"/>
            <family val="2"/>
          </rPr>
          <t>Var markmiði ársins á undan náð skv. bókhaldinu? Dálkurinn litast eftir árangri sem náðst hefur</t>
        </r>
      </text>
    </comment>
    <comment ref="D115" authorId="1" shapeId="0">
      <text>
        <r>
          <rPr>
            <sz val="9"/>
            <color indexed="81"/>
            <rFont val="Tahoma"/>
            <family val="2"/>
          </rPr>
          <t>Bensín losar 0,00234 tonn af CO2 per lítra</t>
        </r>
      </text>
    </comment>
    <comment ref="D116" authorId="1" shapeId="0">
      <text>
        <r>
          <rPr>
            <sz val="9"/>
            <color indexed="81"/>
            <rFont val="Tahoma"/>
            <family val="2"/>
          </rPr>
          <t>Dísel losar 0,00272 tonn af CO2 per líter</t>
        </r>
      </text>
    </comment>
    <comment ref="D117" authorId="1" shapeId="0">
      <text>
        <r>
          <rPr>
            <sz val="9"/>
            <color indexed="81"/>
            <rFont val="Tahoma"/>
            <family val="2"/>
          </rPr>
          <t>Hreinir rafmagns- og vetnisbílar losa engar GHL við akstur</t>
        </r>
      </text>
    </comment>
    <comment ref="C121" authorId="1" shapeId="0">
      <text>
        <r>
          <rPr>
            <sz val="9"/>
            <color indexed="81"/>
            <rFont val="Tahoma"/>
            <family val="2"/>
          </rPr>
          <t xml:space="preserve">Til að reikna út losun frá leigubílum og bílaleigubílum þá þarf að fá km tölu frá þjónustuaðila.
</t>
        </r>
      </text>
    </comment>
    <comment ref="D121"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21" authorId="1" shapeId="0">
      <text>
        <r>
          <rPr>
            <sz val="9"/>
            <color indexed="81"/>
            <rFont val="Tahoma"/>
            <family val="2"/>
          </rPr>
          <t>Var markmiði ársins á undan náð skv. bókhaldinu? Dálkurinn litast eftir árangri sem náðst hefur</t>
        </r>
      </text>
    </comment>
    <comment ref="F122" authorId="1" shapeId="0">
      <text>
        <r>
          <rPr>
            <sz val="9"/>
            <color indexed="81"/>
            <rFont val="Tahoma"/>
            <family val="2"/>
          </rPr>
          <t xml:space="preserve">Meðalútblástur er 224,2 gr af CO2 per km
</t>
        </r>
      </text>
    </comment>
    <comment ref="F123" authorId="1" shapeId="0">
      <text>
        <r>
          <rPr>
            <sz val="9"/>
            <color indexed="81"/>
            <rFont val="Tahoma"/>
            <family val="2"/>
          </rPr>
          <t xml:space="preserve">Meðalútblástur er 194,4 gr af CO2 per km
</t>
        </r>
      </text>
    </comment>
    <comment ref="F124" authorId="1" shapeId="0">
      <text>
        <r>
          <rPr>
            <sz val="9"/>
            <color indexed="81"/>
            <rFont val="Tahoma"/>
            <family val="2"/>
          </rPr>
          <t>Hreinir rafmagns- og vetnisbílar losa engar GHL við akstur</t>
        </r>
      </text>
    </comment>
    <comment ref="F125" authorId="1" shapeId="0">
      <text>
        <r>
          <rPr>
            <sz val="9"/>
            <color indexed="81"/>
            <rFont val="Tahoma"/>
            <family val="2"/>
          </rPr>
          <t>Meðalútblástur er 10,1 gr af CO2 per km</t>
        </r>
      </text>
    </comment>
    <comment ref="F126" authorId="1" shapeId="0">
      <text>
        <r>
          <rPr>
            <sz val="9"/>
            <color indexed="81"/>
            <rFont val="Tahoma"/>
            <family val="2"/>
          </rPr>
          <t>Meðalútblástur er 224,2 gr af CO2 per km</t>
        </r>
      </text>
    </comment>
    <comment ref="F127" authorId="1" shapeId="0">
      <text>
        <r>
          <rPr>
            <sz val="9"/>
            <color indexed="81"/>
            <rFont val="Tahoma"/>
            <family val="2"/>
          </rPr>
          <t>Meðalútblástur er 194,4 gr af CO2 per km</t>
        </r>
      </text>
    </comment>
    <comment ref="F128" authorId="1" shapeId="0">
      <text>
        <r>
          <rPr>
            <sz val="9"/>
            <color indexed="81"/>
            <rFont val="Tahoma"/>
            <family val="2"/>
          </rPr>
          <t>Meðalútblástur er 10,1 gr af CO2 per km</t>
        </r>
      </text>
    </comment>
    <comment ref="F129" authorId="1" shapeId="0">
      <text>
        <r>
          <rPr>
            <sz val="9"/>
            <color indexed="81"/>
            <rFont val="Tahoma"/>
            <family val="2"/>
          </rPr>
          <t>Hreinir rafmagns- og vetnisbílar losa engar GHL við akstur</t>
        </r>
      </text>
    </comment>
    <comment ref="F130" authorId="3" shapeId="0">
      <text>
        <r>
          <rPr>
            <sz val="9"/>
            <color indexed="81"/>
            <rFont val="Tahoma"/>
            <family val="2"/>
          </rPr>
          <t xml:space="preserve">Meðalútblástur er 777,7 gr af CO2 per km
</t>
        </r>
      </text>
    </comment>
    <comment ref="F131" authorId="3" shapeId="0">
      <text>
        <r>
          <rPr>
            <sz val="9"/>
            <color indexed="81"/>
            <rFont val="Tahoma"/>
            <family val="2"/>
          </rPr>
          <t>Meðalútblástur er 80,5 gr af CO2 per km</t>
        </r>
      </text>
    </comment>
    <comment ref="F132" authorId="1" shapeId="0">
      <text>
        <r>
          <rPr>
            <sz val="9"/>
            <color indexed="81"/>
            <rFont val="Tahoma"/>
            <family val="2"/>
          </rPr>
          <t xml:space="preserve">Meðalútblástur er 314,9 gr af CO2 per km
</t>
        </r>
      </text>
    </comment>
    <comment ref="F133" authorId="1" shapeId="0">
      <text>
        <r>
          <rPr>
            <sz val="9"/>
            <color indexed="81"/>
            <rFont val="Tahoma"/>
            <family val="2"/>
          </rPr>
          <t xml:space="preserve">Meðalútblástur er 259,2 gr af CO2 per km
</t>
        </r>
      </text>
    </comment>
    <comment ref="F134" authorId="3" shapeId="0">
      <text>
        <r>
          <rPr>
            <sz val="9"/>
            <color indexed="81"/>
            <rFont val="Tahoma"/>
            <family val="2"/>
          </rPr>
          <t xml:space="preserve">Meðalútblástur er 112,1 gr af CO2 per km
</t>
        </r>
      </text>
    </comment>
    <comment ref="J137" authorId="1" shapeId="0">
      <text>
        <r>
          <rPr>
            <sz val="9"/>
            <color indexed="81"/>
            <rFont val="Tahoma"/>
            <family val="2"/>
          </rPr>
          <t>Var markmiði ársins á undan náð skv. bókhaldinu? Dálkurinn litast eftir árangri sem náðst hefur</t>
        </r>
      </text>
    </comment>
    <comment ref="D138" authorId="1" shapeId="0">
      <text>
        <r>
          <rPr>
            <sz val="9"/>
            <color indexed="81"/>
            <rFont val="Tahoma"/>
            <family val="2"/>
          </rPr>
          <t>Skipaolía losar 0,00272 tonn af CO2 per lítra</t>
        </r>
      </text>
    </comment>
    <comment ref="C149" authorId="1" shapeId="0">
      <text>
        <r>
          <rPr>
            <sz val="9"/>
            <color indexed="81"/>
            <rFont val="Tahoma"/>
            <family val="2"/>
          </rPr>
          <t xml:space="preserve">Til að reikna út losun frá bílum sem stofnunin á eða rekur þá er best að fá magn keyptra lítra frá þjónustuaðila.
</t>
        </r>
      </text>
    </comment>
    <comment ref="N14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149" authorId="2" shapeId="0">
      <text>
        <r>
          <rPr>
            <sz val="9"/>
            <color indexed="81"/>
            <rFont val="Tahoma"/>
            <family val="2"/>
          </rPr>
          <t>Reiknivél Alþjóðaflugmálastofnunarinnar gefur losun upp í kg CO2 sem umreiknast svo í tonn CO2 hér</t>
        </r>
      </text>
    </comment>
    <comment ref="S149" authorId="1" shapeId="0">
      <text>
        <r>
          <rPr>
            <sz val="9"/>
            <color indexed="81"/>
            <rFont val="Tahoma"/>
            <family val="2"/>
          </rPr>
          <t>Var markmiði ársins á undan náð skv. bókhaldinu? Dálkurinn litast eftir árangri sem náðst hefur</t>
        </r>
      </text>
    </comment>
    <comment ref="D150" authorId="1" shapeId="0">
      <text>
        <r>
          <rPr>
            <sz val="9"/>
            <color indexed="81"/>
            <rFont val="Tahoma"/>
            <family val="2"/>
          </rPr>
          <t>Bensín losar 0,00234 tonn af CO2 per lítra</t>
        </r>
      </text>
    </comment>
    <comment ref="D151" authorId="1" shapeId="0">
      <text>
        <r>
          <rPr>
            <sz val="9"/>
            <color indexed="81"/>
            <rFont val="Tahoma"/>
            <family val="2"/>
          </rPr>
          <t>Dísel losar 0,00272 tonn af CO2 per líter</t>
        </r>
      </text>
    </comment>
    <comment ref="D152" authorId="1" shapeId="0">
      <text>
        <r>
          <rPr>
            <sz val="9"/>
            <color indexed="81"/>
            <rFont val="Tahoma"/>
            <family val="2"/>
          </rPr>
          <t>Hreinir rafmagns- og vetnisbílar losa engar GHL við akstur</t>
        </r>
      </text>
    </comment>
    <comment ref="C156" authorId="1" shapeId="0">
      <text>
        <r>
          <rPr>
            <sz val="9"/>
            <color indexed="81"/>
            <rFont val="Tahoma"/>
            <family val="2"/>
          </rPr>
          <t xml:space="preserve">Til að reikna út losun frá leigubílum og bílaleigubílum þá þarf að fá km tölu frá þjónustuaðila.
</t>
        </r>
      </text>
    </comment>
    <comment ref="D15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56" authorId="1" shapeId="0">
      <text>
        <r>
          <rPr>
            <sz val="9"/>
            <color indexed="81"/>
            <rFont val="Tahoma"/>
            <family val="2"/>
          </rPr>
          <t>Var markmiði ársins á undan náð skv. bókhaldinu? Dálkurinn litast eftir árangri sem náðst hefur</t>
        </r>
      </text>
    </comment>
    <comment ref="F157" authorId="1" shapeId="0">
      <text>
        <r>
          <rPr>
            <sz val="9"/>
            <color indexed="81"/>
            <rFont val="Tahoma"/>
            <family val="2"/>
          </rPr>
          <t xml:space="preserve">Meðalútblástur er 224,2 gr af CO2 per km
</t>
        </r>
      </text>
    </comment>
    <comment ref="F158" authorId="1" shapeId="0">
      <text>
        <r>
          <rPr>
            <sz val="9"/>
            <color indexed="81"/>
            <rFont val="Tahoma"/>
            <family val="2"/>
          </rPr>
          <t xml:space="preserve">Meðalútblástur er 194,4 gr af CO2 per km
</t>
        </r>
      </text>
    </comment>
    <comment ref="F159" authorId="1" shapeId="0">
      <text>
        <r>
          <rPr>
            <sz val="9"/>
            <color indexed="81"/>
            <rFont val="Tahoma"/>
            <family val="2"/>
          </rPr>
          <t>Hreinir rafmagns- og vetnisbílar losa engar GHL við akstur</t>
        </r>
      </text>
    </comment>
    <comment ref="F160" authorId="1" shapeId="0">
      <text>
        <r>
          <rPr>
            <sz val="9"/>
            <color indexed="81"/>
            <rFont val="Tahoma"/>
            <family val="2"/>
          </rPr>
          <t>Meðalútblástur er 10,1 gr af CO2 per km</t>
        </r>
      </text>
    </comment>
    <comment ref="F161" authorId="1" shapeId="0">
      <text>
        <r>
          <rPr>
            <sz val="9"/>
            <color indexed="81"/>
            <rFont val="Tahoma"/>
            <family val="2"/>
          </rPr>
          <t>Meðalútblástur er 224,2 gr af CO2 per km</t>
        </r>
      </text>
    </comment>
    <comment ref="F162" authorId="1" shapeId="0">
      <text>
        <r>
          <rPr>
            <sz val="9"/>
            <color indexed="81"/>
            <rFont val="Tahoma"/>
            <family val="2"/>
          </rPr>
          <t>Meðalútblástur er 194,4 gr af CO2 per km</t>
        </r>
      </text>
    </comment>
    <comment ref="F163" authorId="1" shapeId="0">
      <text>
        <r>
          <rPr>
            <sz val="9"/>
            <color indexed="81"/>
            <rFont val="Tahoma"/>
            <family val="2"/>
          </rPr>
          <t>Meðalútblástur er 10,1 gr af CO2 per km</t>
        </r>
      </text>
    </comment>
    <comment ref="F164" authorId="1" shapeId="0">
      <text>
        <r>
          <rPr>
            <sz val="9"/>
            <color indexed="81"/>
            <rFont val="Tahoma"/>
            <family val="2"/>
          </rPr>
          <t>Hreinir rafmagns- og vetnisbílar losa engar GHL við akstur</t>
        </r>
      </text>
    </comment>
    <comment ref="F165" authorId="3" shapeId="0">
      <text>
        <r>
          <rPr>
            <sz val="9"/>
            <color indexed="81"/>
            <rFont val="Tahoma"/>
            <family val="2"/>
          </rPr>
          <t xml:space="preserve">Meðalútblástur er 777,7 gr af CO2 per km
</t>
        </r>
      </text>
    </comment>
    <comment ref="F166" authorId="3" shapeId="0">
      <text>
        <r>
          <rPr>
            <sz val="9"/>
            <color indexed="81"/>
            <rFont val="Tahoma"/>
            <family val="2"/>
          </rPr>
          <t>Meðalútblástur er 80,5 gr af CO2 per km</t>
        </r>
      </text>
    </comment>
    <comment ref="F167" authorId="1" shapeId="0">
      <text>
        <r>
          <rPr>
            <sz val="9"/>
            <color indexed="81"/>
            <rFont val="Tahoma"/>
            <family val="2"/>
          </rPr>
          <t xml:space="preserve">Meðalútblástur er 314,9 gr af CO2 per km
</t>
        </r>
      </text>
    </comment>
    <comment ref="F168" authorId="1" shapeId="0">
      <text>
        <r>
          <rPr>
            <sz val="9"/>
            <color indexed="81"/>
            <rFont val="Tahoma"/>
            <family val="2"/>
          </rPr>
          <t xml:space="preserve">Meðalútblástur er 259,2 gr af CO2 per km
</t>
        </r>
      </text>
    </comment>
    <comment ref="F169" authorId="3" shapeId="0">
      <text>
        <r>
          <rPr>
            <sz val="9"/>
            <color indexed="81"/>
            <rFont val="Tahoma"/>
            <family val="2"/>
          </rPr>
          <t xml:space="preserve">Meðalútblástur er 112,1 gr af CO2 per km
</t>
        </r>
      </text>
    </comment>
    <comment ref="J172" authorId="1" shapeId="0">
      <text>
        <r>
          <rPr>
            <sz val="9"/>
            <color indexed="81"/>
            <rFont val="Tahoma"/>
            <family val="2"/>
          </rPr>
          <t>Var markmiði ársins á undan náð skv. bókhaldinu? Dálkurinn litast eftir árangri sem náðst hefur</t>
        </r>
      </text>
    </comment>
    <comment ref="D173" authorId="1" shapeId="0">
      <text>
        <r>
          <rPr>
            <sz val="9"/>
            <color indexed="81"/>
            <rFont val="Tahoma"/>
            <family val="2"/>
          </rPr>
          <t>Skipaolía losar 0,00272 tonn af CO2 per lítra</t>
        </r>
      </text>
    </comment>
    <comment ref="C184" authorId="1" shapeId="0">
      <text>
        <r>
          <rPr>
            <sz val="9"/>
            <color indexed="81"/>
            <rFont val="Tahoma"/>
            <family val="2"/>
          </rPr>
          <t xml:space="preserve">Til að reikna út losun frá bílum sem stofnunin á eða rekur þá er best að fá magn keyptra lítra frá þjónustuaðila.
</t>
        </r>
      </text>
    </comment>
    <comment ref="N184"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184" authorId="2" shapeId="0">
      <text>
        <r>
          <rPr>
            <sz val="9"/>
            <color indexed="81"/>
            <rFont val="Tahoma"/>
            <family val="2"/>
          </rPr>
          <t>Reiknivél Alþjóðaflugmálastofnunarinnar gefur losun upp í kg CO2 sem umreiknast svo í tonn CO2 hér</t>
        </r>
      </text>
    </comment>
    <comment ref="S184" authorId="1" shapeId="0">
      <text>
        <r>
          <rPr>
            <sz val="9"/>
            <color indexed="81"/>
            <rFont val="Tahoma"/>
            <family val="2"/>
          </rPr>
          <t>Var markmiði ársins á undan náð skv. bókhaldinu? Dálkurinn litast eftir árangri sem náðst hefur</t>
        </r>
      </text>
    </comment>
    <comment ref="D185" authorId="1" shapeId="0">
      <text>
        <r>
          <rPr>
            <sz val="9"/>
            <color indexed="81"/>
            <rFont val="Tahoma"/>
            <family val="2"/>
          </rPr>
          <t>Bensín losar 0,00234 tonn af CO2 per lítra</t>
        </r>
      </text>
    </comment>
    <comment ref="D186" authorId="1" shapeId="0">
      <text>
        <r>
          <rPr>
            <sz val="9"/>
            <color indexed="81"/>
            <rFont val="Tahoma"/>
            <family val="2"/>
          </rPr>
          <t>Dísel losar 0,00272 tonn af CO2 per líter</t>
        </r>
      </text>
    </comment>
    <comment ref="D187" authorId="1" shapeId="0">
      <text>
        <r>
          <rPr>
            <sz val="9"/>
            <color indexed="81"/>
            <rFont val="Tahoma"/>
            <family val="2"/>
          </rPr>
          <t>Hreinir rafmagns- og vetnisbílar losa engar GHL við akstur</t>
        </r>
      </text>
    </comment>
    <comment ref="C191" authorId="1" shapeId="0">
      <text>
        <r>
          <rPr>
            <sz val="9"/>
            <color indexed="81"/>
            <rFont val="Tahoma"/>
            <family val="2"/>
          </rPr>
          <t xml:space="preserve">Til að reikna út losun frá leigubílum og bílaleigubílum þá þarf að fá km tölu frá þjónustuaðila.
</t>
        </r>
      </text>
    </comment>
    <comment ref="D191"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91" authorId="1" shapeId="0">
      <text>
        <r>
          <rPr>
            <sz val="9"/>
            <color indexed="81"/>
            <rFont val="Tahoma"/>
            <family val="2"/>
          </rPr>
          <t>Var markmiði ársins á undan náð skv. bókhaldinu? Dálkurinn litast eftir árangri sem náðst hefur</t>
        </r>
      </text>
    </comment>
    <comment ref="F192" authorId="1" shapeId="0">
      <text>
        <r>
          <rPr>
            <sz val="9"/>
            <color indexed="81"/>
            <rFont val="Tahoma"/>
            <family val="2"/>
          </rPr>
          <t xml:space="preserve">Meðalútblástur er 224,2 gr af CO2 per km
</t>
        </r>
      </text>
    </comment>
    <comment ref="F193" authorId="1" shapeId="0">
      <text>
        <r>
          <rPr>
            <sz val="9"/>
            <color indexed="81"/>
            <rFont val="Tahoma"/>
            <family val="2"/>
          </rPr>
          <t xml:space="preserve">Meðalútblástur er 194,4 gr af CO2 per km
</t>
        </r>
      </text>
    </comment>
    <comment ref="F194" authorId="1" shapeId="0">
      <text>
        <r>
          <rPr>
            <sz val="9"/>
            <color indexed="81"/>
            <rFont val="Tahoma"/>
            <family val="2"/>
          </rPr>
          <t>Hreinir rafmagns- og vetnisbílar losa engar GHL við akstur</t>
        </r>
      </text>
    </comment>
    <comment ref="F195" authorId="1" shapeId="0">
      <text>
        <r>
          <rPr>
            <sz val="9"/>
            <color indexed="81"/>
            <rFont val="Tahoma"/>
            <family val="2"/>
          </rPr>
          <t>Meðalútblástur er 10,1 gr af CO2 per km</t>
        </r>
      </text>
    </comment>
    <comment ref="F196" authorId="1" shapeId="0">
      <text>
        <r>
          <rPr>
            <sz val="9"/>
            <color indexed="81"/>
            <rFont val="Tahoma"/>
            <family val="2"/>
          </rPr>
          <t>Meðalútblástur er 224,2 gr af CO2 per km</t>
        </r>
      </text>
    </comment>
    <comment ref="F197" authorId="1" shapeId="0">
      <text>
        <r>
          <rPr>
            <sz val="9"/>
            <color indexed="81"/>
            <rFont val="Tahoma"/>
            <family val="2"/>
          </rPr>
          <t>Meðalútblástur er 194,4 gr af CO2 per km</t>
        </r>
      </text>
    </comment>
    <comment ref="F198" authorId="1" shapeId="0">
      <text>
        <r>
          <rPr>
            <sz val="9"/>
            <color indexed="81"/>
            <rFont val="Tahoma"/>
            <family val="2"/>
          </rPr>
          <t>Meðalútblástur er 10,1 gr af CO2 per km</t>
        </r>
      </text>
    </comment>
    <comment ref="F199" authorId="1" shapeId="0">
      <text>
        <r>
          <rPr>
            <sz val="9"/>
            <color indexed="81"/>
            <rFont val="Tahoma"/>
            <family val="2"/>
          </rPr>
          <t>Hreinir rafmagns- og vetnisbílar losa engar GHL við akstur</t>
        </r>
      </text>
    </comment>
    <comment ref="F200" authorId="3" shapeId="0">
      <text>
        <r>
          <rPr>
            <sz val="9"/>
            <color indexed="81"/>
            <rFont val="Tahoma"/>
            <family val="2"/>
          </rPr>
          <t xml:space="preserve">Meðalútblástur er 777,7 gr af CO2 per km
</t>
        </r>
      </text>
    </comment>
    <comment ref="F201" authorId="3" shapeId="0">
      <text>
        <r>
          <rPr>
            <sz val="9"/>
            <color indexed="81"/>
            <rFont val="Tahoma"/>
            <family val="2"/>
          </rPr>
          <t>Meðalútblástur er 80,5 gr af CO2 per km</t>
        </r>
      </text>
    </comment>
    <comment ref="F202" authorId="1" shapeId="0">
      <text>
        <r>
          <rPr>
            <sz val="9"/>
            <color indexed="81"/>
            <rFont val="Tahoma"/>
            <family val="2"/>
          </rPr>
          <t xml:space="preserve">Meðalútblástur er 314,9 gr af CO2 per km
</t>
        </r>
      </text>
    </comment>
    <comment ref="F203" authorId="1" shapeId="0">
      <text>
        <r>
          <rPr>
            <sz val="9"/>
            <color indexed="81"/>
            <rFont val="Tahoma"/>
            <family val="2"/>
          </rPr>
          <t xml:space="preserve">Meðalútblástur er 259,2 gr af CO2 per km
</t>
        </r>
      </text>
    </comment>
    <comment ref="F204" authorId="3" shapeId="0">
      <text>
        <r>
          <rPr>
            <sz val="9"/>
            <color indexed="81"/>
            <rFont val="Tahoma"/>
            <family val="2"/>
          </rPr>
          <t xml:space="preserve">Meðalútblástur er 112,1 gr af CO2 per km
</t>
        </r>
      </text>
    </comment>
    <comment ref="J207" authorId="1" shapeId="0">
      <text>
        <r>
          <rPr>
            <sz val="9"/>
            <color indexed="81"/>
            <rFont val="Tahoma"/>
            <family val="2"/>
          </rPr>
          <t>Var markmiði ársins á undan náð skv. bókhaldinu? Dálkurinn litast eftir árangri sem náðst hefur</t>
        </r>
      </text>
    </comment>
    <comment ref="D208" authorId="1" shapeId="0">
      <text>
        <r>
          <rPr>
            <sz val="9"/>
            <color indexed="81"/>
            <rFont val="Tahoma"/>
            <family val="2"/>
          </rPr>
          <t>Skipaolía losar 0,00272 tonn af CO2 per lítra</t>
        </r>
      </text>
    </comment>
    <comment ref="C219" authorId="1" shapeId="0">
      <text>
        <r>
          <rPr>
            <sz val="9"/>
            <color indexed="81"/>
            <rFont val="Tahoma"/>
            <family val="2"/>
          </rPr>
          <t xml:space="preserve">Til að reikna út losun frá bílum sem stofnunin á eða rekur þá er best að fá magn keyptra lítra frá þjónustuaðila.
</t>
        </r>
      </text>
    </comment>
    <comment ref="N21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219" authorId="2" shapeId="0">
      <text>
        <r>
          <rPr>
            <sz val="9"/>
            <color indexed="81"/>
            <rFont val="Tahoma"/>
            <family val="2"/>
          </rPr>
          <t>Reiknivél Alþjóðaflugmálastofnunarinnar gefur losun upp í kg CO2 sem umreiknast svo í tonn CO2 hér</t>
        </r>
      </text>
    </comment>
    <comment ref="S219" authorId="1" shapeId="0">
      <text>
        <r>
          <rPr>
            <sz val="9"/>
            <color indexed="81"/>
            <rFont val="Tahoma"/>
            <family val="2"/>
          </rPr>
          <t>Var markmiði ársins á undan náð skv. bókhaldinu? Dálkurinn litast eftir árangri sem náðst hefur</t>
        </r>
      </text>
    </comment>
    <comment ref="D220" authorId="1" shapeId="0">
      <text>
        <r>
          <rPr>
            <sz val="9"/>
            <color indexed="81"/>
            <rFont val="Tahoma"/>
            <family val="2"/>
          </rPr>
          <t>Bensín losar 0,00234 tonn af CO2 per lítra</t>
        </r>
      </text>
    </comment>
    <comment ref="D221" authorId="1" shapeId="0">
      <text>
        <r>
          <rPr>
            <sz val="9"/>
            <color indexed="81"/>
            <rFont val="Tahoma"/>
            <family val="2"/>
          </rPr>
          <t>Dísel losar 0,00272 tonn af CO2 per líter</t>
        </r>
      </text>
    </comment>
    <comment ref="D222" authorId="1" shapeId="0">
      <text>
        <r>
          <rPr>
            <sz val="9"/>
            <color indexed="81"/>
            <rFont val="Tahoma"/>
            <family val="2"/>
          </rPr>
          <t>Hreinir rafmagns- og vetnisbílar losa engar GHL við akstur</t>
        </r>
      </text>
    </comment>
    <comment ref="C226" authorId="1" shapeId="0">
      <text>
        <r>
          <rPr>
            <sz val="9"/>
            <color indexed="81"/>
            <rFont val="Tahoma"/>
            <family val="2"/>
          </rPr>
          <t xml:space="preserve">Til að reikna út losun frá leigubílum og bílaleigubílum þá þarf að fá km tölu frá þjónustuaðila.
</t>
        </r>
      </text>
    </comment>
    <comment ref="D22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226" authorId="1" shapeId="0">
      <text>
        <r>
          <rPr>
            <sz val="9"/>
            <color indexed="81"/>
            <rFont val="Tahoma"/>
            <family val="2"/>
          </rPr>
          <t>Var markmiði ársins á undan náð skv. bókhaldinu? Dálkurinn litast eftir árangri sem náðst hefur</t>
        </r>
      </text>
    </comment>
    <comment ref="F227" authorId="1" shapeId="0">
      <text>
        <r>
          <rPr>
            <sz val="9"/>
            <color indexed="81"/>
            <rFont val="Tahoma"/>
            <family val="2"/>
          </rPr>
          <t xml:space="preserve">Meðalútblástur er 224,2 gr af CO2 per km
</t>
        </r>
      </text>
    </comment>
    <comment ref="F228" authorId="1" shapeId="0">
      <text>
        <r>
          <rPr>
            <sz val="9"/>
            <color indexed="81"/>
            <rFont val="Tahoma"/>
            <family val="2"/>
          </rPr>
          <t xml:space="preserve">Meðalútblástur er 194,4 gr af CO2 per km
</t>
        </r>
      </text>
    </comment>
    <comment ref="F229" authorId="1" shapeId="0">
      <text>
        <r>
          <rPr>
            <sz val="9"/>
            <color indexed="81"/>
            <rFont val="Tahoma"/>
            <family val="2"/>
          </rPr>
          <t>Hreinir rafmagns- og vetnisbílar losa engar GHL við akstur</t>
        </r>
      </text>
    </comment>
    <comment ref="F230" authorId="1" shapeId="0">
      <text>
        <r>
          <rPr>
            <sz val="9"/>
            <color indexed="81"/>
            <rFont val="Tahoma"/>
            <family val="2"/>
          </rPr>
          <t>Meðalútblástur er 10,1 gr af CO2 per km</t>
        </r>
      </text>
    </comment>
    <comment ref="F231" authorId="1" shapeId="0">
      <text>
        <r>
          <rPr>
            <sz val="9"/>
            <color indexed="81"/>
            <rFont val="Tahoma"/>
            <family val="2"/>
          </rPr>
          <t>Meðalútblástur er 224,2 gr af CO2 per km</t>
        </r>
      </text>
    </comment>
    <comment ref="F232" authorId="1" shapeId="0">
      <text>
        <r>
          <rPr>
            <sz val="9"/>
            <color indexed="81"/>
            <rFont val="Tahoma"/>
            <family val="2"/>
          </rPr>
          <t>Meðalútblástur er 194,4 gr af CO2 per km</t>
        </r>
      </text>
    </comment>
    <comment ref="F233" authorId="1" shapeId="0">
      <text>
        <r>
          <rPr>
            <sz val="9"/>
            <color indexed="81"/>
            <rFont val="Tahoma"/>
            <family val="2"/>
          </rPr>
          <t>Meðalútblástur er 10,1 gr af CO2 per km</t>
        </r>
      </text>
    </comment>
    <comment ref="F234" authorId="1" shapeId="0">
      <text>
        <r>
          <rPr>
            <sz val="9"/>
            <color indexed="81"/>
            <rFont val="Tahoma"/>
            <family val="2"/>
          </rPr>
          <t>Hreinir rafmagns- og vetnisbílar losa engar GHL við akstur</t>
        </r>
      </text>
    </comment>
    <comment ref="F235" authorId="3" shapeId="0">
      <text>
        <r>
          <rPr>
            <sz val="9"/>
            <color indexed="81"/>
            <rFont val="Tahoma"/>
            <family val="2"/>
          </rPr>
          <t xml:space="preserve">Meðalútblástur er 777,7 gr af CO2 per km
</t>
        </r>
      </text>
    </comment>
    <comment ref="F236" authorId="3" shapeId="0">
      <text>
        <r>
          <rPr>
            <sz val="9"/>
            <color indexed="81"/>
            <rFont val="Tahoma"/>
            <family val="2"/>
          </rPr>
          <t>Meðalútblástur er 80,5 gr af CO2 per km</t>
        </r>
      </text>
    </comment>
    <comment ref="F237" authorId="1" shapeId="0">
      <text>
        <r>
          <rPr>
            <sz val="9"/>
            <color indexed="81"/>
            <rFont val="Tahoma"/>
            <family val="2"/>
          </rPr>
          <t xml:space="preserve">Meðalútblástur er 314,9 gr af CO2 per km
</t>
        </r>
      </text>
    </comment>
    <comment ref="F238" authorId="1" shapeId="0">
      <text>
        <r>
          <rPr>
            <sz val="9"/>
            <color indexed="81"/>
            <rFont val="Tahoma"/>
            <family val="2"/>
          </rPr>
          <t xml:space="preserve">Meðalútblástur er 259,2 gr af CO2 per km
</t>
        </r>
      </text>
    </comment>
    <comment ref="F239" authorId="3" shapeId="0">
      <text>
        <r>
          <rPr>
            <sz val="9"/>
            <color indexed="81"/>
            <rFont val="Tahoma"/>
            <family val="2"/>
          </rPr>
          <t xml:space="preserve">Meðalútblástur er 112,1 gr af CO2 per km
</t>
        </r>
      </text>
    </comment>
    <comment ref="J242" authorId="1" shapeId="0">
      <text>
        <r>
          <rPr>
            <sz val="9"/>
            <color indexed="81"/>
            <rFont val="Tahoma"/>
            <family val="2"/>
          </rPr>
          <t>Var markmiði ársins á undan náð skv. bókhaldinu? Dálkurinn litast eftir árangri sem náðst hefur</t>
        </r>
      </text>
    </comment>
    <comment ref="D243" authorId="1" shapeId="0">
      <text>
        <r>
          <rPr>
            <sz val="9"/>
            <color indexed="81"/>
            <rFont val="Tahoma"/>
            <family val="2"/>
          </rPr>
          <t>Skipaolía losar 0,00272 tonn af CO2 per lítra</t>
        </r>
      </text>
    </comment>
    <comment ref="C254" authorId="1" shapeId="0">
      <text>
        <r>
          <rPr>
            <sz val="9"/>
            <color indexed="81"/>
            <rFont val="Tahoma"/>
            <family val="2"/>
          </rPr>
          <t xml:space="preserve">Til að reikna út losun frá bílum sem stofnunin á eða rekur þá er best að fá magn keyptra lítra frá þjónustuaðila.
</t>
        </r>
      </text>
    </comment>
    <comment ref="N254"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254" authorId="2" shapeId="0">
      <text>
        <r>
          <rPr>
            <sz val="9"/>
            <color indexed="81"/>
            <rFont val="Tahoma"/>
            <family val="2"/>
          </rPr>
          <t>Reiknivél Alþjóðaflugmálastofnunarinnar gefur losun upp í kg CO2 sem umreiknast svo í tonn CO2 hér</t>
        </r>
      </text>
    </comment>
    <comment ref="S254" authorId="1" shapeId="0">
      <text>
        <r>
          <rPr>
            <sz val="9"/>
            <color indexed="81"/>
            <rFont val="Tahoma"/>
            <family val="2"/>
          </rPr>
          <t>Var markmiði ársins á undan náð skv. bókhaldinu? Dálkurinn litast eftir árangri sem náðst hefur</t>
        </r>
      </text>
    </comment>
    <comment ref="D255" authorId="1" shapeId="0">
      <text>
        <r>
          <rPr>
            <sz val="9"/>
            <color indexed="81"/>
            <rFont val="Tahoma"/>
            <family val="2"/>
          </rPr>
          <t>Bensín losar 0,00234 tonn af CO2 per lítra</t>
        </r>
      </text>
    </comment>
    <comment ref="D256" authorId="1" shapeId="0">
      <text>
        <r>
          <rPr>
            <sz val="9"/>
            <color indexed="81"/>
            <rFont val="Tahoma"/>
            <family val="2"/>
          </rPr>
          <t>Dísel losar 0,00272 tonn af CO2 per líter</t>
        </r>
      </text>
    </comment>
    <comment ref="D257" authorId="1" shapeId="0">
      <text>
        <r>
          <rPr>
            <sz val="9"/>
            <color indexed="81"/>
            <rFont val="Tahoma"/>
            <family val="2"/>
          </rPr>
          <t>Hreinir rafmagns- og vetnisbílar losa engar GHL við akstur</t>
        </r>
      </text>
    </comment>
    <comment ref="C261" authorId="1" shapeId="0">
      <text>
        <r>
          <rPr>
            <sz val="9"/>
            <color indexed="81"/>
            <rFont val="Tahoma"/>
            <family val="2"/>
          </rPr>
          <t xml:space="preserve">Til að reikna út losun frá leigubílum og bílaleigubílum þá þarf að fá km tölu frá þjónustuaðila.
</t>
        </r>
      </text>
    </comment>
    <comment ref="D261"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261" authorId="1" shapeId="0">
      <text>
        <r>
          <rPr>
            <sz val="9"/>
            <color indexed="81"/>
            <rFont val="Tahoma"/>
            <family val="2"/>
          </rPr>
          <t>Var markmiði ársins á undan náð skv. bókhaldinu? Dálkurinn litast eftir árangri sem náðst hefur</t>
        </r>
      </text>
    </comment>
    <comment ref="F262" authorId="1" shapeId="0">
      <text>
        <r>
          <rPr>
            <sz val="9"/>
            <color indexed="81"/>
            <rFont val="Tahoma"/>
            <family val="2"/>
          </rPr>
          <t xml:space="preserve">Meðalútblástur er 224,2 gr af CO2 per km
</t>
        </r>
      </text>
    </comment>
    <comment ref="F263" authorId="1" shapeId="0">
      <text>
        <r>
          <rPr>
            <sz val="9"/>
            <color indexed="81"/>
            <rFont val="Tahoma"/>
            <family val="2"/>
          </rPr>
          <t xml:space="preserve">Meðalútblástur er 194,4 gr af CO2 per km
</t>
        </r>
      </text>
    </comment>
    <comment ref="F264" authorId="1" shapeId="0">
      <text>
        <r>
          <rPr>
            <sz val="9"/>
            <color indexed="81"/>
            <rFont val="Tahoma"/>
            <family val="2"/>
          </rPr>
          <t>Hreinir rafmagns- og vetnisbílar losa engar GHL við akstur</t>
        </r>
      </text>
    </comment>
    <comment ref="F265" authorId="1" shapeId="0">
      <text>
        <r>
          <rPr>
            <sz val="9"/>
            <color indexed="81"/>
            <rFont val="Tahoma"/>
            <family val="2"/>
          </rPr>
          <t>Meðalútblástur er 10,1 gr af CO2 per km</t>
        </r>
      </text>
    </comment>
    <comment ref="F266" authorId="1" shapeId="0">
      <text>
        <r>
          <rPr>
            <sz val="9"/>
            <color indexed="81"/>
            <rFont val="Tahoma"/>
            <family val="2"/>
          </rPr>
          <t>Meðalútblástur er 224,2 gr af CO2 per km</t>
        </r>
      </text>
    </comment>
    <comment ref="F267" authorId="1" shapeId="0">
      <text>
        <r>
          <rPr>
            <sz val="9"/>
            <color indexed="81"/>
            <rFont val="Tahoma"/>
            <family val="2"/>
          </rPr>
          <t>Meðalútblástur er 194,4 gr af CO2 per km</t>
        </r>
      </text>
    </comment>
    <comment ref="F268" authorId="1" shapeId="0">
      <text>
        <r>
          <rPr>
            <sz val="9"/>
            <color indexed="81"/>
            <rFont val="Tahoma"/>
            <family val="2"/>
          </rPr>
          <t>Meðalútblástur er 10,1 gr af CO2 per km</t>
        </r>
      </text>
    </comment>
    <comment ref="F269" authorId="1" shapeId="0">
      <text>
        <r>
          <rPr>
            <sz val="9"/>
            <color indexed="81"/>
            <rFont val="Tahoma"/>
            <family val="2"/>
          </rPr>
          <t>Hreinir rafmagns- og vetnisbílar losa engar GHL við akstur</t>
        </r>
      </text>
    </comment>
    <comment ref="F270" authorId="3" shapeId="0">
      <text>
        <r>
          <rPr>
            <sz val="9"/>
            <color indexed="81"/>
            <rFont val="Tahoma"/>
            <family val="2"/>
          </rPr>
          <t xml:space="preserve">Meðalútblástur er 777,7 gr af CO2 per km
</t>
        </r>
      </text>
    </comment>
    <comment ref="F271" authorId="3" shapeId="0">
      <text>
        <r>
          <rPr>
            <sz val="9"/>
            <color indexed="81"/>
            <rFont val="Tahoma"/>
            <family val="2"/>
          </rPr>
          <t>Meðalútblástur er 80,5 gr af CO2 per km</t>
        </r>
      </text>
    </comment>
    <comment ref="F272" authorId="1" shapeId="0">
      <text>
        <r>
          <rPr>
            <sz val="9"/>
            <color indexed="81"/>
            <rFont val="Tahoma"/>
            <family val="2"/>
          </rPr>
          <t xml:space="preserve">Meðalútblástur er 314,9 gr af CO2 per km
</t>
        </r>
      </text>
    </comment>
    <comment ref="F273" authorId="1" shapeId="0">
      <text>
        <r>
          <rPr>
            <sz val="9"/>
            <color indexed="81"/>
            <rFont val="Tahoma"/>
            <family val="2"/>
          </rPr>
          <t xml:space="preserve">Meðalútblástur er 259,2 gr af CO2 per km
</t>
        </r>
      </text>
    </comment>
    <comment ref="F274" authorId="3" shapeId="0">
      <text>
        <r>
          <rPr>
            <sz val="9"/>
            <color indexed="81"/>
            <rFont val="Tahoma"/>
            <family val="2"/>
          </rPr>
          <t xml:space="preserve">Meðalútblástur er 112,1 gr af CO2 per km
</t>
        </r>
      </text>
    </comment>
    <comment ref="J277" authorId="1" shapeId="0">
      <text>
        <r>
          <rPr>
            <sz val="9"/>
            <color indexed="81"/>
            <rFont val="Tahoma"/>
            <family val="2"/>
          </rPr>
          <t>Var markmiði ársins á undan náð skv. bókhaldinu? Dálkurinn litast eftir árangri sem náðst hefur</t>
        </r>
      </text>
    </comment>
    <comment ref="D278" authorId="1" shapeId="0">
      <text>
        <r>
          <rPr>
            <sz val="9"/>
            <color indexed="81"/>
            <rFont val="Tahoma"/>
            <family val="2"/>
          </rPr>
          <t>Skipaolía losar 0,00272 tonn af CO2 per lítra</t>
        </r>
      </text>
    </comment>
    <comment ref="C289" authorId="1" shapeId="0">
      <text>
        <r>
          <rPr>
            <sz val="9"/>
            <color indexed="81"/>
            <rFont val="Tahoma"/>
            <family val="2"/>
          </rPr>
          <t xml:space="preserve">Til að reikna út losun frá bílum sem stofnunin á eða rekur þá er best að fá magn keyptra lítra frá þjónustuaðila.
</t>
        </r>
      </text>
    </comment>
    <comment ref="N28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289" authorId="2" shapeId="0">
      <text>
        <r>
          <rPr>
            <sz val="9"/>
            <color indexed="81"/>
            <rFont val="Tahoma"/>
            <family val="2"/>
          </rPr>
          <t>Reiknivél Alþjóðaflugmálastofnunarinnar gefur losun upp í kg CO2 sem umreiknast svo í tonn CO2 hér</t>
        </r>
      </text>
    </comment>
    <comment ref="S289" authorId="1" shapeId="0">
      <text>
        <r>
          <rPr>
            <sz val="9"/>
            <color indexed="81"/>
            <rFont val="Tahoma"/>
            <family val="2"/>
          </rPr>
          <t>Var markmiði ársins á undan náð skv. bókhaldinu? Dálkurinn litast eftir árangri sem náðst hefur</t>
        </r>
      </text>
    </comment>
    <comment ref="D290" authorId="1" shapeId="0">
      <text>
        <r>
          <rPr>
            <sz val="9"/>
            <color indexed="81"/>
            <rFont val="Tahoma"/>
            <family val="2"/>
          </rPr>
          <t>Bensín losar 0,00234 tonn af CO2 per lítra</t>
        </r>
      </text>
    </comment>
    <comment ref="D291" authorId="1" shapeId="0">
      <text>
        <r>
          <rPr>
            <sz val="9"/>
            <color indexed="81"/>
            <rFont val="Tahoma"/>
            <family val="2"/>
          </rPr>
          <t>Dísel losar 0,00272 tonn af CO2 per líter</t>
        </r>
      </text>
    </comment>
    <comment ref="D292" authorId="1" shapeId="0">
      <text>
        <r>
          <rPr>
            <sz val="9"/>
            <color indexed="81"/>
            <rFont val="Tahoma"/>
            <family val="2"/>
          </rPr>
          <t>Hreinir rafmagns- og vetnisbílar losa engar GHL við akstur</t>
        </r>
      </text>
    </comment>
    <comment ref="C296" authorId="1" shapeId="0">
      <text>
        <r>
          <rPr>
            <sz val="9"/>
            <color indexed="81"/>
            <rFont val="Tahoma"/>
            <family val="2"/>
          </rPr>
          <t xml:space="preserve">Til að reikna út losun frá leigubílum og bílaleigubílum þá þarf að fá km tölu frá þjónustuaðila.
</t>
        </r>
      </text>
    </comment>
    <comment ref="D29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296" authorId="1" shapeId="0">
      <text>
        <r>
          <rPr>
            <sz val="9"/>
            <color indexed="81"/>
            <rFont val="Tahoma"/>
            <family val="2"/>
          </rPr>
          <t>Var markmiði ársins á undan náð skv. bókhaldinu? Dálkurinn litast eftir árangri sem náðst hefur</t>
        </r>
      </text>
    </comment>
    <comment ref="F297" authorId="1" shapeId="0">
      <text>
        <r>
          <rPr>
            <sz val="9"/>
            <color indexed="81"/>
            <rFont val="Tahoma"/>
            <family val="2"/>
          </rPr>
          <t xml:space="preserve">Meðalútblástur er 224,2 gr af CO2 per km
</t>
        </r>
      </text>
    </comment>
    <comment ref="F298" authorId="1" shapeId="0">
      <text>
        <r>
          <rPr>
            <sz val="9"/>
            <color indexed="81"/>
            <rFont val="Tahoma"/>
            <family val="2"/>
          </rPr>
          <t xml:space="preserve">Meðalútblástur er 194,4 gr af CO2 per km
</t>
        </r>
      </text>
    </comment>
    <comment ref="F299" authorId="1" shapeId="0">
      <text>
        <r>
          <rPr>
            <sz val="9"/>
            <color indexed="81"/>
            <rFont val="Tahoma"/>
            <family val="2"/>
          </rPr>
          <t>Hreinir rafmagns- og vetnisbílar losa engar GHL við akstur</t>
        </r>
      </text>
    </comment>
    <comment ref="F300" authorId="1" shapeId="0">
      <text>
        <r>
          <rPr>
            <sz val="9"/>
            <color indexed="81"/>
            <rFont val="Tahoma"/>
            <family val="2"/>
          </rPr>
          <t>Meðalútblástur er 10,1 gr af CO2 per km</t>
        </r>
      </text>
    </comment>
    <comment ref="F301" authorId="1" shapeId="0">
      <text>
        <r>
          <rPr>
            <sz val="9"/>
            <color indexed="81"/>
            <rFont val="Tahoma"/>
            <family val="2"/>
          </rPr>
          <t>Meðalútblástur er 224,2 gr af CO2 per km</t>
        </r>
      </text>
    </comment>
    <comment ref="F302" authorId="1" shapeId="0">
      <text>
        <r>
          <rPr>
            <sz val="9"/>
            <color indexed="81"/>
            <rFont val="Tahoma"/>
            <family val="2"/>
          </rPr>
          <t>Meðalútblástur er 194,4 gr af CO2 per km</t>
        </r>
      </text>
    </comment>
    <comment ref="F303" authorId="1" shapeId="0">
      <text>
        <r>
          <rPr>
            <sz val="9"/>
            <color indexed="81"/>
            <rFont val="Tahoma"/>
            <family val="2"/>
          </rPr>
          <t>Meðalútblástur er 10,1 gr af CO2 per km</t>
        </r>
      </text>
    </comment>
    <comment ref="F304" authorId="1" shapeId="0">
      <text>
        <r>
          <rPr>
            <sz val="9"/>
            <color indexed="81"/>
            <rFont val="Tahoma"/>
            <family val="2"/>
          </rPr>
          <t>Hreinir rafmagns- og vetnisbílar losa engar GHL við akstur</t>
        </r>
      </text>
    </comment>
    <comment ref="F305" authorId="3" shapeId="0">
      <text>
        <r>
          <rPr>
            <sz val="9"/>
            <color indexed="81"/>
            <rFont val="Tahoma"/>
            <family val="2"/>
          </rPr>
          <t xml:space="preserve">Meðalútblástur er 777,7 gr af CO2 per km
</t>
        </r>
      </text>
    </comment>
    <comment ref="F306" authorId="3" shapeId="0">
      <text>
        <r>
          <rPr>
            <sz val="9"/>
            <color indexed="81"/>
            <rFont val="Tahoma"/>
            <family val="2"/>
          </rPr>
          <t>Meðalútblástur er 80,5 gr af CO2 per km</t>
        </r>
      </text>
    </comment>
    <comment ref="F307" authorId="1" shapeId="0">
      <text>
        <r>
          <rPr>
            <sz val="9"/>
            <color indexed="81"/>
            <rFont val="Tahoma"/>
            <family val="2"/>
          </rPr>
          <t xml:space="preserve">Meðalútblástur er 314,9 gr af CO2 per km
</t>
        </r>
      </text>
    </comment>
    <comment ref="F308" authorId="1" shapeId="0">
      <text>
        <r>
          <rPr>
            <sz val="9"/>
            <color indexed="81"/>
            <rFont val="Tahoma"/>
            <family val="2"/>
          </rPr>
          <t xml:space="preserve">Meðalútblástur er 259,2 gr af CO2 per km
</t>
        </r>
      </text>
    </comment>
    <comment ref="F309" authorId="3" shapeId="0">
      <text>
        <r>
          <rPr>
            <sz val="9"/>
            <color indexed="81"/>
            <rFont val="Tahoma"/>
            <family val="2"/>
          </rPr>
          <t xml:space="preserve">Meðalútblástur er 112,1 gr af CO2 per km
</t>
        </r>
      </text>
    </comment>
    <comment ref="J312" authorId="1" shapeId="0">
      <text>
        <r>
          <rPr>
            <sz val="9"/>
            <color indexed="81"/>
            <rFont val="Tahoma"/>
            <family val="2"/>
          </rPr>
          <t>Var markmiði ársins á undan náð skv. bókhaldinu? Dálkurinn litast eftir árangri sem náðst hefur</t>
        </r>
      </text>
    </comment>
    <comment ref="D313" authorId="1" shapeId="0">
      <text>
        <r>
          <rPr>
            <sz val="9"/>
            <color indexed="81"/>
            <rFont val="Tahoma"/>
            <family val="2"/>
          </rPr>
          <t>Skipaolía losar 0,00272 tonn af CO2 per lítra</t>
        </r>
      </text>
    </comment>
    <comment ref="C324" authorId="1" shapeId="0">
      <text>
        <r>
          <rPr>
            <sz val="9"/>
            <color indexed="81"/>
            <rFont val="Tahoma"/>
            <family val="2"/>
          </rPr>
          <t xml:space="preserve">Til að reikna út losun frá bílum sem stofnunin á eða rekur þá er best að fá magn keyptra lítra frá þjónustuaðila.
</t>
        </r>
      </text>
    </comment>
    <comment ref="N324"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324" authorId="2" shapeId="0">
      <text>
        <r>
          <rPr>
            <sz val="9"/>
            <color indexed="81"/>
            <rFont val="Tahoma"/>
            <family val="2"/>
          </rPr>
          <t>Reiknivél Alþjóðaflugmálastofnunarinnar gefur losun upp í kg CO2 sem umreiknast svo í tonn CO2 hér</t>
        </r>
      </text>
    </comment>
    <comment ref="S324" authorId="1" shapeId="0">
      <text>
        <r>
          <rPr>
            <sz val="9"/>
            <color indexed="81"/>
            <rFont val="Tahoma"/>
            <family val="2"/>
          </rPr>
          <t>Var markmiði ársins á undan náð skv. bókhaldinu? Dálkurinn litast eftir árangri sem náðst hefur</t>
        </r>
      </text>
    </comment>
    <comment ref="D325" authorId="1" shapeId="0">
      <text>
        <r>
          <rPr>
            <sz val="9"/>
            <color indexed="81"/>
            <rFont val="Tahoma"/>
            <family val="2"/>
          </rPr>
          <t>Bensín losar 0,00234 tonn af CO2 per lítra</t>
        </r>
      </text>
    </comment>
    <comment ref="D326" authorId="1" shapeId="0">
      <text>
        <r>
          <rPr>
            <sz val="9"/>
            <color indexed="81"/>
            <rFont val="Tahoma"/>
            <family val="2"/>
          </rPr>
          <t>Dísel losar 0,00272 tonn af CO2 per líter</t>
        </r>
      </text>
    </comment>
    <comment ref="D327" authorId="1" shapeId="0">
      <text>
        <r>
          <rPr>
            <sz val="9"/>
            <color indexed="81"/>
            <rFont val="Tahoma"/>
            <family val="2"/>
          </rPr>
          <t>Hreinir rafmagns- og vetnisbílar losa engar GHL við akstur</t>
        </r>
      </text>
    </comment>
    <comment ref="C331" authorId="1" shapeId="0">
      <text>
        <r>
          <rPr>
            <sz val="9"/>
            <color indexed="81"/>
            <rFont val="Tahoma"/>
            <family val="2"/>
          </rPr>
          <t xml:space="preserve">Til að reikna út losun frá leigubílum og bílaleigubílum þá þarf að fá km tölu frá þjónustuaðila.
</t>
        </r>
      </text>
    </comment>
    <comment ref="D331"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331" authorId="1" shapeId="0">
      <text>
        <r>
          <rPr>
            <sz val="9"/>
            <color indexed="81"/>
            <rFont val="Tahoma"/>
            <family val="2"/>
          </rPr>
          <t>Var markmiði ársins á undan náð skv. bókhaldinu? Dálkurinn litast eftir árangri sem náðst hefur</t>
        </r>
      </text>
    </comment>
    <comment ref="F332" authorId="1" shapeId="0">
      <text>
        <r>
          <rPr>
            <sz val="9"/>
            <color indexed="81"/>
            <rFont val="Tahoma"/>
            <family val="2"/>
          </rPr>
          <t xml:space="preserve">Meðalútblástur er 224,2 gr af CO2 per km
</t>
        </r>
      </text>
    </comment>
    <comment ref="F333" authorId="1" shapeId="0">
      <text>
        <r>
          <rPr>
            <sz val="9"/>
            <color indexed="81"/>
            <rFont val="Tahoma"/>
            <family val="2"/>
          </rPr>
          <t xml:space="preserve">Meðalútblástur er 194,4 gr af CO2 per km
</t>
        </r>
      </text>
    </comment>
    <comment ref="F334" authorId="1" shapeId="0">
      <text>
        <r>
          <rPr>
            <sz val="9"/>
            <color indexed="81"/>
            <rFont val="Tahoma"/>
            <family val="2"/>
          </rPr>
          <t>Hreinir rafmagns- og vetnisbílar losa engar GHL við akstur</t>
        </r>
      </text>
    </comment>
    <comment ref="F335" authorId="1" shapeId="0">
      <text>
        <r>
          <rPr>
            <sz val="9"/>
            <color indexed="81"/>
            <rFont val="Tahoma"/>
            <family val="2"/>
          </rPr>
          <t>Meðalútblástur er 10,1 gr af CO2 per km</t>
        </r>
      </text>
    </comment>
    <comment ref="F336" authorId="1" shapeId="0">
      <text>
        <r>
          <rPr>
            <sz val="9"/>
            <color indexed="81"/>
            <rFont val="Tahoma"/>
            <family val="2"/>
          </rPr>
          <t>Meðalútblástur er 224,2 gr af CO2 per km</t>
        </r>
      </text>
    </comment>
    <comment ref="F337" authorId="1" shapeId="0">
      <text>
        <r>
          <rPr>
            <sz val="9"/>
            <color indexed="81"/>
            <rFont val="Tahoma"/>
            <family val="2"/>
          </rPr>
          <t>Meðalútblástur er 194,4 gr af CO2 per km</t>
        </r>
      </text>
    </comment>
    <comment ref="F338" authorId="1" shapeId="0">
      <text>
        <r>
          <rPr>
            <sz val="9"/>
            <color indexed="81"/>
            <rFont val="Tahoma"/>
            <family val="2"/>
          </rPr>
          <t>Meðalútblástur er 10,1 gr af CO2 per km</t>
        </r>
      </text>
    </comment>
    <comment ref="F339" authorId="1" shapeId="0">
      <text>
        <r>
          <rPr>
            <sz val="9"/>
            <color indexed="81"/>
            <rFont val="Tahoma"/>
            <family val="2"/>
          </rPr>
          <t>Hreinir rafmagns- og vetnisbílar losa engar GHL við akstur</t>
        </r>
      </text>
    </comment>
    <comment ref="F340" authorId="3" shapeId="0">
      <text>
        <r>
          <rPr>
            <sz val="9"/>
            <color indexed="81"/>
            <rFont val="Tahoma"/>
            <family val="2"/>
          </rPr>
          <t xml:space="preserve">Meðalútblástur er 777,7 gr af CO2 per km
</t>
        </r>
      </text>
    </comment>
    <comment ref="F341" authorId="3" shapeId="0">
      <text>
        <r>
          <rPr>
            <sz val="9"/>
            <color indexed="81"/>
            <rFont val="Tahoma"/>
            <family val="2"/>
          </rPr>
          <t>Meðalútblástur er 80,5 gr af CO2 per km</t>
        </r>
      </text>
    </comment>
    <comment ref="F342" authorId="1" shapeId="0">
      <text>
        <r>
          <rPr>
            <sz val="9"/>
            <color indexed="81"/>
            <rFont val="Tahoma"/>
            <family val="2"/>
          </rPr>
          <t xml:space="preserve">Meðalútblástur er 314,9 gr af CO2 per km
</t>
        </r>
      </text>
    </comment>
    <comment ref="F343" authorId="1" shapeId="0">
      <text>
        <r>
          <rPr>
            <sz val="9"/>
            <color indexed="81"/>
            <rFont val="Tahoma"/>
            <family val="2"/>
          </rPr>
          <t xml:space="preserve">Meðalútblástur er 259,2 gr af CO2 per km
</t>
        </r>
      </text>
    </comment>
    <comment ref="F344" authorId="3" shapeId="0">
      <text>
        <r>
          <rPr>
            <sz val="9"/>
            <color indexed="81"/>
            <rFont val="Tahoma"/>
            <family val="2"/>
          </rPr>
          <t xml:space="preserve">Meðalútblástur er 112,1 gr af CO2 per km
</t>
        </r>
      </text>
    </comment>
    <comment ref="J347" authorId="1" shapeId="0">
      <text>
        <r>
          <rPr>
            <sz val="9"/>
            <color indexed="81"/>
            <rFont val="Tahoma"/>
            <family val="2"/>
          </rPr>
          <t>Var markmiði ársins á undan náð skv. bókhaldinu? Dálkurinn litast eftir árangri sem náðst hefur</t>
        </r>
      </text>
    </comment>
    <comment ref="D348" authorId="1" shapeId="0">
      <text>
        <r>
          <rPr>
            <sz val="9"/>
            <color indexed="81"/>
            <rFont val="Tahoma"/>
            <family val="2"/>
          </rPr>
          <t>Skipaolía losar 0,00272 tonn af CO2 per lítra</t>
        </r>
      </text>
    </comment>
    <comment ref="C359" authorId="1" shapeId="0">
      <text>
        <r>
          <rPr>
            <sz val="9"/>
            <color indexed="81"/>
            <rFont val="Tahoma"/>
            <family val="2"/>
          </rPr>
          <t xml:space="preserve">Til að reikna út losun frá bílum sem stofnunin á eða rekur þá er best að fá magn keyptra lítra frá þjónustuaðila.
</t>
        </r>
      </text>
    </comment>
    <comment ref="N359" authorId="2" shapeId="0">
      <text>
        <r>
          <rPr>
            <sz val="9"/>
            <color indexed="81"/>
            <rFont val="Tahoma"/>
            <family val="2"/>
          </rPr>
          <t xml:space="preserve">Umhverfisstofnun mælist til þess að reiknivél Alþjóða flugmálastofnunarinnar (ICAO) sé notuð, sjá hér http://www2.icao.int/en/carbonoffset/Pages/default.aspx   
Reiknivél Alþjóðaflugmálastofnunarinnar notast við bestu fáanlegu gögn hverju sinni og tekur inn þætti eins og mismunandi gerðir flugvéla í hverjum fluglegg fyrir sig, sætanýtingu og meðalþyngd farangurs. 
Upplýsingar um losun flugfarþega sjást undir liðnum "Total passengers’ CO2/journey (KG)"
</t>
        </r>
      </text>
    </comment>
    <comment ref="O359" authorId="2" shapeId="0">
      <text>
        <r>
          <rPr>
            <sz val="9"/>
            <color indexed="81"/>
            <rFont val="Tahoma"/>
            <family val="2"/>
          </rPr>
          <t>Reiknivél Alþjóðaflugmálastofnunarinnar gefur losun upp í kg CO2 sem umreiknast svo í tonn CO2 hér</t>
        </r>
      </text>
    </comment>
    <comment ref="S359" authorId="1" shapeId="0">
      <text>
        <r>
          <rPr>
            <sz val="9"/>
            <color indexed="81"/>
            <rFont val="Tahoma"/>
            <family val="2"/>
          </rPr>
          <t>Var markmiði ársins á undan náð skv. bókhaldinu? Dálkurinn litast eftir árangri sem náðst hefur</t>
        </r>
      </text>
    </comment>
    <comment ref="D360" authorId="1" shapeId="0">
      <text>
        <r>
          <rPr>
            <sz val="9"/>
            <color indexed="81"/>
            <rFont val="Tahoma"/>
            <family val="2"/>
          </rPr>
          <t>Bensín losar 0,00234 tonn af CO2 per lítra</t>
        </r>
      </text>
    </comment>
    <comment ref="D361" authorId="1" shapeId="0">
      <text>
        <r>
          <rPr>
            <sz val="9"/>
            <color indexed="81"/>
            <rFont val="Tahoma"/>
            <family val="2"/>
          </rPr>
          <t>Dísel losar 0,00272 tonn af CO2 per líter</t>
        </r>
      </text>
    </comment>
    <comment ref="D362" authorId="1" shapeId="0">
      <text>
        <r>
          <rPr>
            <sz val="9"/>
            <color indexed="81"/>
            <rFont val="Tahoma"/>
            <family val="2"/>
          </rPr>
          <t>Hreinir rafmagns- og vetnisbílar losa engar GHL við akstur</t>
        </r>
      </text>
    </comment>
    <comment ref="C366" authorId="1" shapeId="0">
      <text>
        <r>
          <rPr>
            <sz val="9"/>
            <color indexed="81"/>
            <rFont val="Tahoma"/>
            <family val="2"/>
          </rPr>
          <t xml:space="preserve">Til að reikna út losun frá leigubílum og bílaleigubílum þá þarf að fá km tölu frá þjónustuaðila.
</t>
        </r>
      </text>
    </comment>
    <comment ref="D366" authorId="2" shapeId="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366" authorId="1" shapeId="0">
      <text>
        <r>
          <rPr>
            <sz val="9"/>
            <color indexed="81"/>
            <rFont val="Tahoma"/>
            <family val="2"/>
          </rPr>
          <t>Var markmiði ársins á undan náð skv. bókhaldinu? Dálkurinn litast eftir árangri sem náðst hefur</t>
        </r>
      </text>
    </comment>
    <comment ref="F367" authorId="1" shapeId="0">
      <text>
        <r>
          <rPr>
            <sz val="9"/>
            <color indexed="81"/>
            <rFont val="Tahoma"/>
            <family val="2"/>
          </rPr>
          <t xml:space="preserve">Meðalútblástur er 224,2 gr af CO2 per km
</t>
        </r>
      </text>
    </comment>
    <comment ref="F368" authorId="1" shapeId="0">
      <text>
        <r>
          <rPr>
            <sz val="9"/>
            <color indexed="81"/>
            <rFont val="Tahoma"/>
            <family val="2"/>
          </rPr>
          <t xml:space="preserve">Meðalútblástur er 194,4 gr af CO2 per km
</t>
        </r>
      </text>
    </comment>
    <comment ref="F369" authorId="1" shapeId="0">
      <text>
        <r>
          <rPr>
            <sz val="9"/>
            <color indexed="81"/>
            <rFont val="Tahoma"/>
            <family val="2"/>
          </rPr>
          <t>Hreinir rafmagns- og vetnisbílar losa engar GHL við akstur</t>
        </r>
      </text>
    </comment>
    <comment ref="F370" authorId="1" shapeId="0">
      <text>
        <r>
          <rPr>
            <sz val="9"/>
            <color indexed="81"/>
            <rFont val="Tahoma"/>
            <family val="2"/>
          </rPr>
          <t>Meðalútblástur er 10,1 gr af CO2 per km</t>
        </r>
      </text>
    </comment>
    <comment ref="F371" authorId="1" shapeId="0">
      <text>
        <r>
          <rPr>
            <sz val="9"/>
            <color indexed="81"/>
            <rFont val="Tahoma"/>
            <family val="2"/>
          </rPr>
          <t>Meðalútblástur er 224,2 gr af CO2 per km</t>
        </r>
      </text>
    </comment>
    <comment ref="F372" authorId="1" shapeId="0">
      <text>
        <r>
          <rPr>
            <sz val="9"/>
            <color indexed="81"/>
            <rFont val="Tahoma"/>
            <family val="2"/>
          </rPr>
          <t>Meðalútblástur er 194,4 gr af CO2 per km</t>
        </r>
      </text>
    </comment>
    <comment ref="F373" authorId="1" shapeId="0">
      <text>
        <r>
          <rPr>
            <sz val="9"/>
            <color indexed="81"/>
            <rFont val="Tahoma"/>
            <family val="2"/>
          </rPr>
          <t>Meðalútblástur er 10,1 gr af CO2 per km</t>
        </r>
      </text>
    </comment>
    <comment ref="F374" authorId="1" shapeId="0">
      <text>
        <r>
          <rPr>
            <sz val="9"/>
            <color indexed="81"/>
            <rFont val="Tahoma"/>
            <family val="2"/>
          </rPr>
          <t>Hreinir rafmagns- og vetnisbílar losa engar GHL við akstur</t>
        </r>
      </text>
    </comment>
    <comment ref="F375" authorId="3" shapeId="0">
      <text>
        <r>
          <rPr>
            <sz val="9"/>
            <color indexed="81"/>
            <rFont val="Tahoma"/>
            <family val="2"/>
          </rPr>
          <t xml:space="preserve">Meðalútblástur er 777,7 gr af CO2 per km
</t>
        </r>
      </text>
    </comment>
    <comment ref="F376" authorId="3" shapeId="0">
      <text>
        <r>
          <rPr>
            <sz val="9"/>
            <color indexed="81"/>
            <rFont val="Tahoma"/>
            <family val="2"/>
          </rPr>
          <t>Meðalútblástur er 80,5 gr af CO2 per km</t>
        </r>
      </text>
    </comment>
    <comment ref="F377" authorId="1" shapeId="0">
      <text>
        <r>
          <rPr>
            <sz val="9"/>
            <color indexed="81"/>
            <rFont val="Tahoma"/>
            <family val="2"/>
          </rPr>
          <t xml:space="preserve">Meðalútblástur er 314,9 gr af CO2 per km
</t>
        </r>
      </text>
    </comment>
    <comment ref="F378" authorId="1" shapeId="0">
      <text>
        <r>
          <rPr>
            <sz val="9"/>
            <color indexed="81"/>
            <rFont val="Tahoma"/>
            <family val="2"/>
          </rPr>
          <t xml:space="preserve">Meðalútblástur er 259,2 gr af CO2 per km
</t>
        </r>
      </text>
    </comment>
    <comment ref="F379" authorId="3" shapeId="0">
      <text>
        <r>
          <rPr>
            <sz val="9"/>
            <color indexed="81"/>
            <rFont val="Tahoma"/>
            <family val="2"/>
          </rPr>
          <t xml:space="preserve">Meðalútblástur er 112,1 gr af CO2 per km
</t>
        </r>
      </text>
    </comment>
    <comment ref="J382" authorId="1" shapeId="0">
      <text>
        <r>
          <rPr>
            <sz val="9"/>
            <color indexed="81"/>
            <rFont val="Tahoma"/>
            <family val="2"/>
          </rPr>
          <t>Var markmiði ársins á undan náð skv. bókhaldinu? Dálkurinn litast eftir árangri sem náðst hefur</t>
        </r>
      </text>
    </comment>
    <comment ref="D383" authorId="1" shapeId="0">
      <text>
        <r>
          <rPr>
            <sz val="9"/>
            <color indexed="81"/>
            <rFont val="Tahoma"/>
            <family val="2"/>
          </rPr>
          <t>Skipaolía losar 0,00272 tonn af CO2 per lítra</t>
        </r>
      </text>
    </comment>
  </commentList>
</comments>
</file>

<file path=xl/comments6.xml><?xml version="1.0" encoding="utf-8"?>
<comments xmlns="http://schemas.openxmlformats.org/spreadsheetml/2006/main">
  <authors>
    <author>Hulda</author>
    <author>Hólmfríður Þorsteinsdóttir</author>
  </authors>
  <commentList>
    <comment ref="C3" authorId="0" shapeId="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F7" authorId="1" shapeId="0">
      <text>
        <r>
          <rPr>
            <sz val="9"/>
            <color indexed="81"/>
            <rFont val="Tahoma"/>
            <family val="2"/>
          </rPr>
          <t>Var markmiði ársins á undan náð skv. bókhaldinu? Dálkurinn litast eftir árangri sem náðs hefur</t>
        </r>
      </text>
    </comment>
    <comment ref="F16" authorId="1" shapeId="0">
      <text>
        <r>
          <rPr>
            <sz val="9"/>
            <color indexed="81"/>
            <rFont val="Tahoma"/>
            <family val="2"/>
          </rPr>
          <t>Var markmiði ársins á undan náð skv. bókhaldinu? Dálkurinn litast eftir árangri sem náðs hefur</t>
        </r>
      </text>
    </comment>
    <comment ref="F25" authorId="1" shapeId="0">
      <text>
        <r>
          <rPr>
            <sz val="9"/>
            <color indexed="81"/>
            <rFont val="Tahoma"/>
            <family val="2"/>
          </rPr>
          <t>Var markmiði ársins á undan náð skv. bókhaldinu? Dálkurinn litast eftir árangri sem náðs hefur</t>
        </r>
      </text>
    </comment>
    <comment ref="F34" authorId="1" shapeId="0">
      <text>
        <r>
          <rPr>
            <sz val="9"/>
            <color indexed="81"/>
            <rFont val="Tahoma"/>
            <family val="2"/>
          </rPr>
          <t>Var markmiði ársins á undan náð skv. bókhaldinu? Dálkurinn litast eftir árangri sem náðs hefur</t>
        </r>
      </text>
    </comment>
    <comment ref="F43" authorId="1" shapeId="0">
      <text>
        <r>
          <rPr>
            <sz val="9"/>
            <color indexed="81"/>
            <rFont val="Tahoma"/>
            <family val="2"/>
          </rPr>
          <t>Var markmiði ársins á undan náð skv. bókhaldinu? Dálkurinn litast eftir árangri sem náðs hefur</t>
        </r>
      </text>
    </comment>
    <comment ref="F52" authorId="1" shapeId="0">
      <text>
        <r>
          <rPr>
            <sz val="9"/>
            <color indexed="81"/>
            <rFont val="Tahoma"/>
            <family val="2"/>
          </rPr>
          <t>Var markmiði ársins á undan náð skv. bókhaldinu? Dálkurinn litast eftir árangri sem náðs hefur</t>
        </r>
      </text>
    </comment>
  </commentList>
</comments>
</file>

<file path=xl/comments7.xml><?xml version="1.0" encoding="utf-8"?>
<comments xmlns="http://schemas.openxmlformats.org/spreadsheetml/2006/main">
  <authors>
    <author>Hulda</author>
    <author>Hólmfríður Þorsteinsdóttir</author>
    <author>Birgitta Steingrímsdóttir</author>
  </authors>
  <commentList>
    <comment ref="C4" authorId="0" shapeId="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I49" authorId="1" shapeId="0">
      <text>
        <r>
          <rPr>
            <sz val="9"/>
            <color indexed="81"/>
            <rFont val="Tahoma"/>
            <family val="2"/>
          </rPr>
          <t>Var markmiði ársins á undan náð skv. bókhaldinu? Dálkurinn litast eftir árangri sem náðs hefur</t>
        </r>
      </text>
    </comment>
    <comment ref="G50" authorId="2" shapeId="0">
      <text>
        <r>
          <rPr>
            <sz val="9"/>
            <color indexed="81"/>
            <rFont val="Tahoma"/>
            <charset val="1"/>
          </rPr>
          <t xml:space="preserve">Losun vegna lífræns úrgangs sem fer til jarðgerðar er 0,1715 tCO2íg/t
</t>
        </r>
      </text>
    </comment>
    <comment ref="G55" authorId="2" shapeId="0">
      <text>
        <r>
          <rPr>
            <sz val="9"/>
            <color indexed="81"/>
            <rFont val="Tahoma"/>
            <charset val="1"/>
          </rPr>
          <t xml:space="preserve">Losun vegna óflokkaðs úrgangs sem fer til urðunar er 1,75 
tCO2íg/t
</t>
        </r>
      </text>
    </comment>
    <comment ref="I61" authorId="1" shapeId="0">
      <text>
        <r>
          <rPr>
            <sz val="9"/>
            <color indexed="81"/>
            <rFont val="Tahoma"/>
            <family val="2"/>
          </rPr>
          <t>Var markmiði ársins á undan náð skv. bókhaldinu? Dálkurinn litast eftir árangri sem náðs hefur</t>
        </r>
      </text>
    </comment>
    <comment ref="G62" authorId="2" shapeId="0">
      <text>
        <r>
          <rPr>
            <sz val="9"/>
            <color indexed="81"/>
            <rFont val="Tahoma"/>
            <charset val="1"/>
          </rPr>
          <t xml:space="preserve">Losun vegna lífræns úrgangs sem fer til jarðgerðar er 0,1715 tCO2íg/t
</t>
        </r>
      </text>
    </comment>
    <comment ref="G67" authorId="2" shapeId="0">
      <text>
        <r>
          <rPr>
            <sz val="9"/>
            <color indexed="81"/>
            <rFont val="Tahoma"/>
            <charset val="1"/>
          </rPr>
          <t xml:space="preserve">Losun vegna óflokkaðs úrgangs sem fer til urðunar er 1,75 
tCO2íg/t
</t>
        </r>
      </text>
    </comment>
    <comment ref="I73" authorId="1" shapeId="0">
      <text>
        <r>
          <rPr>
            <sz val="9"/>
            <color indexed="81"/>
            <rFont val="Tahoma"/>
            <family val="2"/>
          </rPr>
          <t>Var markmiði ársins á undan náð skv. bókhaldinu? Dálkurinn litast eftir árangri sem náðs hefur</t>
        </r>
      </text>
    </comment>
    <comment ref="G74" authorId="2" shapeId="0">
      <text>
        <r>
          <rPr>
            <sz val="9"/>
            <color indexed="81"/>
            <rFont val="Tahoma"/>
            <charset val="1"/>
          </rPr>
          <t xml:space="preserve">Losun vegna lífræns úrgangs sem fer til jarðgerðar er 0,1715 tCO2íg/t
</t>
        </r>
      </text>
    </comment>
    <comment ref="G79" authorId="2" shapeId="0">
      <text>
        <r>
          <rPr>
            <sz val="9"/>
            <color indexed="81"/>
            <rFont val="Tahoma"/>
            <charset val="1"/>
          </rPr>
          <t xml:space="preserve">Losun vegna óflokkaðs úrgangs sem fer til urðunar er 1,75 
tCO2íg/t
</t>
        </r>
      </text>
    </comment>
    <comment ref="I85" authorId="1" shapeId="0">
      <text>
        <r>
          <rPr>
            <sz val="9"/>
            <color indexed="81"/>
            <rFont val="Tahoma"/>
            <family val="2"/>
          </rPr>
          <t>Var markmiði ársins á undan náð skv. bókhaldinu? Dálkurinn litast eftir árangri sem náðs hefur</t>
        </r>
      </text>
    </comment>
    <comment ref="G86" authorId="2" shapeId="0">
      <text>
        <r>
          <rPr>
            <sz val="9"/>
            <color indexed="81"/>
            <rFont val="Tahoma"/>
            <charset val="1"/>
          </rPr>
          <t xml:space="preserve">Losun vegna lífræns úrgangs sem fer til jarðgerðar er 0,1715 tCO2íg/t
</t>
        </r>
      </text>
    </comment>
    <comment ref="G91" authorId="2" shapeId="0">
      <text>
        <r>
          <rPr>
            <sz val="9"/>
            <color indexed="81"/>
            <rFont val="Tahoma"/>
            <charset val="1"/>
          </rPr>
          <t xml:space="preserve">Losun vegna óflokkaðs úrgangs sem fer til urðunar er 1,75 
tCO2íg/t
</t>
        </r>
      </text>
    </comment>
    <comment ref="I97" authorId="1" shapeId="0">
      <text>
        <r>
          <rPr>
            <sz val="9"/>
            <color indexed="81"/>
            <rFont val="Tahoma"/>
            <family val="2"/>
          </rPr>
          <t>Var markmiði ársins á undan náð skv. bókhaldinu? Dálkurinn litast eftir árangri sem náðs hefur</t>
        </r>
      </text>
    </comment>
    <comment ref="G98" authorId="2" shapeId="0">
      <text>
        <r>
          <rPr>
            <sz val="9"/>
            <color indexed="81"/>
            <rFont val="Tahoma"/>
            <charset val="1"/>
          </rPr>
          <t xml:space="preserve">Losun vegna lífræns úrgangs sem fer til jarðgerðar er 0,1715 tCO2íg/t
</t>
        </r>
      </text>
    </comment>
    <comment ref="G103" authorId="2" shapeId="0">
      <text>
        <r>
          <rPr>
            <sz val="9"/>
            <color indexed="81"/>
            <rFont val="Tahoma"/>
            <charset val="1"/>
          </rPr>
          <t xml:space="preserve">Losun vegna óflokkaðs úrgangs sem fer til urðunar er 1,75 
tCO2íg/t
</t>
        </r>
      </text>
    </comment>
    <comment ref="I109" authorId="1" shapeId="0">
      <text>
        <r>
          <rPr>
            <sz val="9"/>
            <color indexed="81"/>
            <rFont val="Tahoma"/>
            <family val="2"/>
          </rPr>
          <t>Var markmiði ársins á undan náð skv. bókhaldinu? Dálkurinn litast eftir árangri sem náðs hefur</t>
        </r>
      </text>
    </comment>
    <comment ref="G110" authorId="2" shapeId="0">
      <text>
        <r>
          <rPr>
            <sz val="9"/>
            <color indexed="81"/>
            <rFont val="Tahoma"/>
            <charset val="1"/>
          </rPr>
          <t xml:space="preserve">Losun vegna lífræns úrgangs sem fer til jarðgerðar er 0,1715 tCO2íg/t
</t>
        </r>
      </text>
    </comment>
    <comment ref="G115" authorId="2" shapeId="0">
      <text>
        <r>
          <rPr>
            <sz val="9"/>
            <color indexed="81"/>
            <rFont val="Tahoma"/>
            <charset val="1"/>
          </rPr>
          <t xml:space="preserve">Losun vegna óflokkaðs úrgangs sem fer til urðunar er 1,75 
tCO2íg/t
</t>
        </r>
      </text>
    </comment>
  </commentList>
</comments>
</file>

<file path=xl/comments8.xml><?xml version="1.0" encoding="utf-8"?>
<comments xmlns="http://schemas.openxmlformats.org/spreadsheetml/2006/main">
  <authors>
    <author>Hulda</author>
    <author>Vanda</author>
    <author>Starfsmadur</author>
  </authors>
  <commentList>
    <comment ref="C4" authorId="0" shapeId="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C9" authorId="1" shapeId="0">
      <text>
        <r>
          <rPr>
            <sz val="11"/>
            <color indexed="81"/>
            <rFont val="Tahoma"/>
            <family val="2"/>
          </rPr>
          <t>Hér má nota þá einingu sem best á við hverju sinni</t>
        </r>
        <r>
          <rPr>
            <sz val="9"/>
            <color indexed="81"/>
            <rFont val="Tahoma"/>
            <family val="2"/>
          </rPr>
          <t xml:space="preserve">
</t>
        </r>
      </text>
    </comment>
    <comment ref="B11" authorId="2" shapeId="0">
      <text>
        <r>
          <rPr>
            <sz val="11"/>
            <color indexed="81"/>
            <rFont val="Tahoma"/>
            <family val="2"/>
          </rPr>
          <t>Salernispappír, eldhúsrúllur, miðaþurrkur o.fl.</t>
        </r>
      </text>
    </comment>
    <comment ref="C20" authorId="1" shapeId="0">
      <text>
        <r>
          <rPr>
            <sz val="11"/>
            <color indexed="81"/>
            <rFont val="Tahoma"/>
            <family val="2"/>
          </rPr>
          <t>Hér má nota þá einingu sem best á við hverju sinni</t>
        </r>
        <r>
          <rPr>
            <sz val="9"/>
            <color indexed="81"/>
            <rFont val="Tahoma"/>
            <family val="2"/>
          </rPr>
          <t xml:space="preserve">
</t>
        </r>
      </text>
    </comment>
    <comment ref="B22" authorId="2" shapeId="0">
      <text>
        <r>
          <rPr>
            <sz val="11"/>
            <color indexed="81"/>
            <rFont val="Tahoma"/>
            <family val="2"/>
          </rPr>
          <t>Salernispappír, eldhúsrúllur, miðaþurrkur o.fl.</t>
        </r>
      </text>
    </comment>
    <comment ref="C31" authorId="1" shapeId="0">
      <text>
        <r>
          <rPr>
            <sz val="11"/>
            <color indexed="81"/>
            <rFont val="Tahoma"/>
            <family val="2"/>
          </rPr>
          <t>Hér má nota þá einingu sem best á við hverju sinni</t>
        </r>
        <r>
          <rPr>
            <sz val="9"/>
            <color indexed="81"/>
            <rFont val="Tahoma"/>
            <family val="2"/>
          </rPr>
          <t xml:space="preserve">
</t>
        </r>
      </text>
    </comment>
    <comment ref="B33" authorId="2" shapeId="0">
      <text>
        <r>
          <rPr>
            <sz val="11"/>
            <color indexed="81"/>
            <rFont val="Tahoma"/>
            <family val="2"/>
          </rPr>
          <t>Salernispappír, eldhúsrúllur, miðaþurrkur o.fl.</t>
        </r>
      </text>
    </comment>
    <comment ref="C42" authorId="1" shapeId="0">
      <text>
        <r>
          <rPr>
            <sz val="11"/>
            <color indexed="81"/>
            <rFont val="Tahoma"/>
            <family val="2"/>
          </rPr>
          <t>Hér má nota þá einingu sem best á við hverju sinni</t>
        </r>
        <r>
          <rPr>
            <sz val="9"/>
            <color indexed="81"/>
            <rFont val="Tahoma"/>
            <family val="2"/>
          </rPr>
          <t xml:space="preserve">
</t>
        </r>
      </text>
    </comment>
    <comment ref="B44" authorId="2" shapeId="0">
      <text>
        <r>
          <rPr>
            <sz val="11"/>
            <color indexed="81"/>
            <rFont val="Tahoma"/>
            <family val="2"/>
          </rPr>
          <t>Salernispappír, eldhúsrúllur, miðaþurrkur o.fl.</t>
        </r>
      </text>
    </comment>
    <comment ref="C53" authorId="1" shapeId="0">
      <text>
        <r>
          <rPr>
            <sz val="11"/>
            <color indexed="81"/>
            <rFont val="Tahoma"/>
            <family val="2"/>
          </rPr>
          <t>Hér má nota þá einingu sem best á við hverju sinni</t>
        </r>
        <r>
          <rPr>
            <sz val="9"/>
            <color indexed="81"/>
            <rFont val="Tahoma"/>
            <family val="2"/>
          </rPr>
          <t xml:space="preserve">
</t>
        </r>
      </text>
    </comment>
    <comment ref="B55" authorId="2" shapeId="0">
      <text>
        <r>
          <rPr>
            <sz val="11"/>
            <color indexed="81"/>
            <rFont val="Tahoma"/>
            <family val="2"/>
          </rPr>
          <t>Salernispappír, eldhúsrúllur, miðaþurrkur o.fl.</t>
        </r>
      </text>
    </comment>
    <comment ref="C64" authorId="1" shapeId="0">
      <text>
        <r>
          <rPr>
            <sz val="11"/>
            <color indexed="81"/>
            <rFont val="Tahoma"/>
            <family val="2"/>
          </rPr>
          <t>Hér má nota þá einingu sem best á við hverju sinni</t>
        </r>
        <r>
          <rPr>
            <sz val="9"/>
            <color indexed="81"/>
            <rFont val="Tahoma"/>
            <family val="2"/>
          </rPr>
          <t xml:space="preserve">
</t>
        </r>
      </text>
    </comment>
    <comment ref="B66" authorId="2" shapeId="0">
      <text>
        <r>
          <rPr>
            <sz val="11"/>
            <color indexed="81"/>
            <rFont val="Tahoma"/>
            <family val="2"/>
          </rPr>
          <t>Salernispappír, eldhúsrúllur, miðaþurrkur o.fl.</t>
        </r>
      </text>
    </comment>
    <comment ref="C75" authorId="1" shapeId="0">
      <text>
        <r>
          <rPr>
            <sz val="11"/>
            <color indexed="81"/>
            <rFont val="Tahoma"/>
            <family val="2"/>
          </rPr>
          <t>Hér má nota þá einingu sem best á við hverju sinni</t>
        </r>
        <r>
          <rPr>
            <sz val="9"/>
            <color indexed="81"/>
            <rFont val="Tahoma"/>
            <family val="2"/>
          </rPr>
          <t xml:space="preserve">
</t>
        </r>
      </text>
    </comment>
    <comment ref="B77" authorId="2" shapeId="0">
      <text>
        <r>
          <rPr>
            <sz val="11"/>
            <color indexed="81"/>
            <rFont val="Tahoma"/>
            <family val="2"/>
          </rPr>
          <t>Salernispappír, eldhúsrúllur, miðaþurrkur o.fl.</t>
        </r>
      </text>
    </comment>
    <comment ref="C86" authorId="1" shapeId="0">
      <text>
        <r>
          <rPr>
            <sz val="11"/>
            <color indexed="81"/>
            <rFont val="Tahoma"/>
            <family val="2"/>
          </rPr>
          <t>Hér má nota þá einingu sem best á við hverju sinni</t>
        </r>
        <r>
          <rPr>
            <sz val="9"/>
            <color indexed="81"/>
            <rFont val="Tahoma"/>
            <family val="2"/>
          </rPr>
          <t xml:space="preserve">
</t>
        </r>
      </text>
    </comment>
    <comment ref="B88" authorId="2" shapeId="0">
      <text>
        <r>
          <rPr>
            <sz val="11"/>
            <color indexed="81"/>
            <rFont val="Tahoma"/>
            <family val="2"/>
          </rPr>
          <t>Salernispappír, eldhúsrúllur, miðaþurrkur o.fl.</t>
        </r>
      </text>
    </comment>
    <comment ref="C97" authorId="1" shapeId="0">
      <text>
        <r>
          <rPr>
            <sz val="11"/>
            <color indexed="81"/>
            <rFont val="Tahoma"/>
            <family val="2"/>
          </rPr>
          <t>Hér má nota þá einingu sem best á við hverju sinni</t>
        </r>
        <r>
          <rPr>
            <sz val="9"/>
            <color indexed="81"/>
            <rFont val="Tahoma"/>
            <family val="2"/>
          </rPr>
          <t xml:space="preserve">
</t>
        </r>
      </text>
    </comment>
    <comment ref="B99" authorId="2" shapeId="0">
      <text>
        <r>
          <rPr>
            <sz val="11"/>
            <color indexed="81"/>
            <rFont val="Tahoma"/>
            <family val="2"/>
          </rPr>
          <t>Salernispappír, eldhúsrúllur, miðaþurrkur o.fl.</t>
        </r>
      </text>
    </comment>
    <comment ref="C108" authorId="1" shapeId="0">
      <text>
        <r>
          <rPr>
            <sz val="11"/>
            <color indexed="81"/>
            <rFont val="Tahoma"/>
            <family val="2"/>
          </rPr>
          <t>Hér má nota þá einingu sem best á við hverju sinni</t>
        </r>
        <r>
          <rPr>
            <sz val="9"/>
            <color indexed="81"/>
            <rFont val="Tahoma"/>
            <family val="2"/>
          </rPr>
          <t xml:space="preserve">
</t>
        </r>
      </text>
    </comment>
    <comment ref="B110" authorId="2" shapeId="0">
      <text>
        <r>
          <rPr>
            <sz val="11"/>
            <color indexed="81"/>
            <rFont val="Tahoma"/>
            <family val="2"/>
          </rPr>
          <t>Salernispappír, eldhúsrúllur, miðaþurrkur o.fl.</t>
        </r>
      </text>
    </comment>
    <comment ref="C119" authorId="1" shapeId="0">
      <text>
        <r>
          <rPr>
            <sz val="11"/>
            <color indexed="81"/>
            <rFont val="Tahoma"/>
            <family val="2"/>
          </rPr>
          <t>Hér má nota þá einingu sem best á við hverju sinni</t>
        </r>
        <r>
          <rPr>
            <sz val="9"/>
            <color indexed="81"/>
            <rFont val="Tahoma"/>
            <family val="2"/>
          </rPr>
          <t xml:space="preserve">
</t>
        </r>
      </text>
    </comment>
    <comment ref="B121" authorId="2" shapeId="0">
      <text>
        <r>
          <rPr>
            <sz val="11"/>
            <color indexed="81"/>
            <rFont val="Tahoma"/>
            <family val="2"/>
          </rPr>
          <t>Salernispappír, eldhúsrúllur, miðaþurrkur o.fl.</t>
        </r>
      </text>
    </comment>
  </commentList>
</comments>
</file>

<file path=xl/sharedStrings.xml><?xml version="1.0" encoding="utf-8"?>
<sst xmlns="http://schemas.openxmlformats.org/spreadsheetml/2006/main" count="1669" uniqueCount="281">
  <si>
    <t>Stöðugildi</t>
  </si>
  <si>
    <t>kWst</t>
  </si>
  <si>
    <t>kWst/stöðugildi</t>
  </si>
  <si>
    <t>l/stöðugildi</t>
  </si>
  <si>
    <t>Úrgangur</t>
  </si>
  <si>
    <t>kg</t>
  </si>
  <si>
    <t>kg/stöðugildi</t>
  </si>
  <si>
    <t>km</t>
  </si>
  <si>
    <t>Nafn byggingar</t>
  </si>
  <si>
    <t>Pappír</t>
  </si>
  <si>
    <t>Tegund ræstiefnis</t>
  </si>
  <si>
    <t>...þar af umhverfis-merktur (kg)</t>
  </si>
  <si>
    <t>kr</t>
  </si>
  <si>
    <t>Rafmagn og heitt vatn</t>
  </si>
  <si>
    <t>Óflokkaður úrgangur</t>
  </si>
  <si>
    <t>Ræstingar</t>
  </si>
  <si>
    <t>Nafn prentþjónustu</t>
  </si>
  <si>
    <t xml:space="preserve"> </t>
  </si>
  <si>
    <t>Tré</t>
  </si>
  <si>
    <t>%</t>
  </si>
  <si>
    <t>Samantekt</t>
  </si>
  <si>
    <t>Rafmagn, kr</t>
  </si>
  <si>
    <t>Rafmagn kWst/stöðugildi</t>
  </si>
  <si>
    <t>Heitt vatn, kr</t>
  </si>
  <si>
    <t>Skrifstofupappír, kr</t>
  </si>
  <si>
    <t>Skrifstofupappír kg/stöðugildi</t>
  </si>
  <si>
    <t>Ræstiefni l/stöðugildi</t>
  </si>
  <si>
    <t xml:space="preserve">Forsendur stofnunar: </t>
  </si>
  <si>
    <t xml:space="preserve">Flokkaður úrgangur </t>
  </si>
  <si>
    <t>Óflokkaður úrgangur, kg/stöðugildi</t>
  </si>
  <si>
    <t>Flokkaður úrgangur, kg/stöðugildi</t>
  </si>
  <si>
    <t>Forsendur stofnunar:</t>
  </si>
  <si>
    <t>Hlutfall umhverfismerkts skrifstofupappírs,%</t>
  </si>
  <si>
    <t>Hlutfall umhverfismerktrar prentþjónustu, %</t>
  </si>
  <si>
    <t>Skrifstofupappír</t>
  </si>
  <si>
    <t>Vöruheiti</t>
  </si>
  <si>
    <t>Prentþjónusta</t>
  </si>
  <si>
    <t>...þar af umhverfismerkt (kr)</t>
  </si>
  <si>
    <t>l</t>
  </si>
  <si>
    <t>...þar af umhverfismerkt (l)</t>
  </si>
  <si>
    <t>Ræstiefni</t>
  </si>
  <si>
    <t>Ræstiþjónusta</t>
  </si>
  <si>
    <t>Verktaki</t>
  </si>
  <si>
    <t>Rafmagn</t>
  </si>
  <si>
    <t>Heitt vatn</t>
  </si>
  <si>
    <t>Akstur</t>
  </si>
  <si>
    <t>Flug</t>
  </si>
  <si>
    <t>km/stöðugildi</t>
  </si>
  <si>
    <t>Tegund flugs</t>
  </si>
  <si>
    <t>Millilandaflug</t>
  </si>
  <si>
    <t>Innanlandsflug</t>
  </si>
  <si>
    <t>Plastpokar</t>
  </si>
  <si>
    <t>Prenthylki</t>
  </si>
  <si>
    <r>
      <t>Stærð bygginga, m</t>
    </r>
    <r>
      <rPr>
        <b/>
        <vertAlign val="superscript"/>
        <sz val="11"/>
        <rFont val="Arial Narrow"/>
        <family val="2"/>
      </rPr>
      <t>2</t>
    </r>
  </si>
  <si>
    <t>Hlutfall umhverfismerkts ræstiefnis, %</t>
  </si>
  <si>
    <t>Hlutfall umhverfismerktrar ræstingaþjónustu, %</t>
  </si>
  <si>
    <t>Samantekt - myndir</t>
  </si>
  <si>
    <t>Pappír, kg á stöðugildi</t>
  </si>
  <si>
    <t>Hlutfall umhverfismerkts pappírs (%)</t>
  </si>
  <si>
    <t>Akstur, km á stöðugildi</t>
  </si>
  <si>
    <t>Flug, km á stöðugildi</t>
  </si>
  <si>
    <t>Flokkaður úrgangur, kg á stöðugildi</t>
  </si>
  <si>
    <t>Óflokkaður úrgangur, kg á stöðugildi</t>
  </si>
  <si>
    <t>Samtals úrgangur, kg á stöðugildi</t>
  </si>
  <si>
    <t>Annað</t>
  </si>
  <si>
    <t>Ræstiefni, lítrar á stöðugildi</t>
  </si>
  <si>
    <r>
      <t>Heitt vatn m</t>
    </r>
    <r>
      <rPr>
        <vertAlign val="superscript"/>
        <sz val="11"/>
        <color theme="1"/>
        <rFont val="Arial Narrow"/>
        <family val="2"/>
      </rPr>
      <t>3</t>
    </r>
    <r>
      <rPr>
        <sz val="11"/>
        <color theme="1"/>
        <rFont val="Arial Narrow"/>
        <family val="2"/>
      </rPr>
      <t>/stöðugildi</t>
    </r>
  </si>
  <si>
    <r>
      <t>Rafmagn kWst/m</t>
    </r>
    <r>
      <rPr>
        <vertAlign val="superscript"/>
        <sz val="11"/>
        <color theme="1"/>
        <rFont val="Arial Narrow"/>
        <family val="2"/>
      </rPr>
      <t>2</t>
    </r>
  </si>
  <si>
    <t>Hlutfall umhverfisvænnar prentþjónustu (%)</t>
  </si>
  <si>
    <t>Hlutfall umhverfisvænna ræstiefna (%)</t>
  </si>
  <si>
    <t>Hlutfall umhverfisvænnar ræstiþjónustu (%)</t>
  </si>
  <si>
    <t>km af pappír</t>
  </si>
  <si>
    <r>
      <t>kWst/m</t>
    </r>
    <r>
      <rPr>
        <vertAlign val="superscript"/>
        <sz val="12"/>
        <color theme="1"/>
        <rFont val="Arial Narrow"/>
        <family val="2"/>
      </rPr>
      <t>2</t>
    </r>
  </si>
  <si>
    <r>
      <t>m</t>
    </r>
    <r>
      <rPr>
        <vertAlign val="superscript"/>
        <sz val="12"/>
        <color theme="1"/>
        <rFont val="Arial Narrow"/>
        <family val="2"/>
      </rPr>
      <t>3</t>
    </r>
  </si>
  <si>
    <r>
      <t>m</t>
    </r>
    <r>
      <rPr>
        <vertAlign val="superscript"/>
        <sz val="12"/>
        <color theme="1"/>
        <rFont val="Arial Narrow"/>
        <family val="2"/>
      </rPr>
      <t>3</t>
    </r>
    <r>
      <rPr>
        <sz val="12"/>
        <color theme="1"/>
        <rFont val="Arial Narrow"/>
        <family val="2"/>
      </rPr>
      <t>/m</t>
    </r>
    <r>
      <rPr>
        <vertAlign val="superscript"/>
        <sz val="12"/>
        <color theme="1"/>
        <rFont val="Arial Narrow"/>
        <family val="2"/>
      </rPr>
      <t>2</t>
    </r>
  </si>
  <si>
    <r>
      <t>m</t>
    </r>
    <r>
      <rPr>
        <vertAlign val="superscript"/>
        <sz val="12"/>
        <color theme="1"/>
        <rFont val="Arial Narrow"/>
        <family val="2"/>
      </rPr>
      <t>3</t>
    </r>
    <r>
      <rPr>
        <sz val="12"/>
        <color theme="1"/>
        <rFont val="Arial Narrow"/>
        <family val="2"/>
      </rPr>
      <t>/stöðugildi</t>
    </r>
  </si>
  <si>
    <r>
      <t>CO</t>
    </r>
    <r>
      <rPr>
        <vertAlign val="subscript"/>
        <sz val="12"/>
        <color theme="1"/>
        <rFont val="Arial Narrow"/>
        <family val="2"/>
      </rPr>
      <t>2</t>
    </r>
    <r>
      <rPr>
        <sz val="12"/>
        <color theme="1"/>
        <rFont val="Arial Narrow"/>
        <family val="2"/>
      </rPr>
      <t xml:space="preserve"> (t)</t>
    </r>
  </si>
  <si>
    <r>
      <t>CO</t>
    </r>
    <r>
      <rPr>
        <vertAlign val="subscript"/>
        <sz val="12"/>
        <color theme="1"/>
        <rFont val="Arial Narrow"/>
        <family val="2"/>
      </rPr>
      <t>2</t>
    </r>
    <r>
      <rPr>
        <sz val="12"/>
        <color theme="1"/>
        <rFont val="Arial Narrow"/>
        <family val="2"/>
      </rPr>
      <t xml:space="preserve"> (t)/stöðugildi</t>
    </r>
  </si>
  <si>
    <t xml:space="preserve">Pappír </t>
  </si>
  <si>
    <t>...þar af umhverfis- merktur (kg)</t>
  </si>
  <si>
    <t>...þar af umhverfis- merkt (kr)</t>
  </si>
  <si>
    <t>...þar af umhverfis-merkt (kg)</t>
  </si>
  <si>
    <t>...þar af umhverfis-merkt (kr)</t>
  </si>
  <si>
    <t xml:space="preserve">Hér skal skrá árlegt innkaupamagn einnota vöru, prenthylkja eða annarra vöruflokka sem eru þýðingarmiklir hjá stofnuninni. Upplýsingar má finna í bókhaldi eða óska eftir yfirliti hjá birgjum. </t>
  </si>
  <si>
    <t>Árið 2012 notaði stofnunin</t>
  </si>
  <si>
    <t>Árið 2013 notaði stofnunin</t>
  </si>
  <si>
    <t>Árið 2014 notaði stofnunin</t>
  </si>
  <si>
    <t>Árið 2015 notaði stofnunin</t>
  </si>
  <si>
    <t xml:space="preserve">Forsendur stofnunar: 
</t>
  </si>
  <si>
    <r>
      <t xml:space="preserve">Breyting milli ára frá 2015 til </t>
    </r>
    <r>
      <rPr>
        <b/>
        <sz val="12"/>
        <color theme="0"/>
        <rFont val="Arial Narrow"/>
        <family val="2"/>
      </rPr>
      <t>2016</t>
    </r>
  </si>
  <si>
    <r>
      <t xml:space="preserve">Breyting milli ára frá 2014 til </t>
    </r>
    <r>
      <rPr>
        <b/>
        <sz val="12"/>
        <color theme="0"/>
        <rFont val="Arial Narrow"/>
        <family val="2"/>
      </rPr>
      <t>2015</t>
    </r>
  </si>
  <si>
    <r>
      <t xml:space="preserve">Breyting milli ára frá 2013 til </t>
    </r>
    <r>
      <rPr>
        <b/>
        <sz val="12"/>
        <color theme="0"/>
        <rFont val="Arial Narrow"/>
        <family val="2"/>
      </rPr>
      <t>2014</t>
    </r>
  </si>
  <si>
    <r>
      <t xml:space="preserve">Breyting milli ára frá 2012 til </t>
    </r>
    <r>
      <rPr>
        <b/>
        <sz val="12"/>
        <color theme="0"/>
        <rFont val="Arial Narrow"/>
        <family val="2"/>
      </rPr>
      <t>2013</t>
    </r>
  </si>
  <si>
    <t>SMELLIÐ HÉR TIL AÐ NÁLGAST REIKNIVÉL FYRIR LOSUN CO2 OG FJÖLDA KM VEGNA FLUGFERÐA</t>
  </si>
  <si>
    <t>Ferðir</t>
  </si>
  <si>
    <t>Aðrar rekstrarvörur</t>
  </si>
  <si>
    <t>Hreinlætispappír</t>
  </si>
  <si>
    <t>Einnota mál</t>
  </si>
  <si>
    <t>gr./stk</t>
  </si>
  <si>
    <t>gr/stk per stöðugildi</t>
  </si>
  <si>
    <r>
      <t>Heitt vatn m</t>
    </r>
    <r>
      <rPr>
        <vertAlign val="superscript"/>
        <sz val="11"/>
        <color theme="1"/>
        <rFont val="Arial Narrow"/>
        <family val="2"/>
      </rPr>
      <t>3</t>
    </r>
    <r>
      <rPr>
        <sz val="11"/>
        <color theme="1"/>
        <rFont val="Arial Narrow"/>
        <family val="2"/>
      </rPr>
      <t>/m</t>
    </r>
    <r>
      <rPr>
        <vertAlign val="superscript"/>
        <sz val="11"/>
        <color theme="1"/>
        <rFont val="Arial Narrow"/>
        <family val="2"/>
      </rPr>
      <t>2</t>
    </r>
  </si>
  <si>
    <r>
      <t>Heitt vatn, rúmmeter af vatni á fermetra (m</t>
    </r>
    <r>
      <rPr>
        <b/>
        <vertAlign val="super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t>
    </r>
  </si>
  <si>
    <r>
      <t>Akstur, tonn CO</t>
    </r>
    <r>
      <rPr>
        <b/>
        <vertAlign val="subscript"/>
        <sz val="12"/>
        <color theme="1"/>
        <rFont val="Arial Narrow"/>
        <family val="2"/>
      </rPr>
      <t>2</t>
    </r>
    <r>
      <rPr>
        <b/>
        <sz val="12"/>
        <color theme="1"/>
        <rFont val="Arial Narrow"/>
        <family val="2"/>
      </rPr>
      <t xml:space="preserve"> á stöðugildi</t>
    </r>
  </si>
  <si>
    <r>
      <t>Flug, tonn CO</t>
    </r>
    <r>
      <rPr>
        <b/>
        <vertAlign val="subscript"/>
        <sz val="12"/>
        <color theme="1"/>
        <rFont val="Arial Narrow"/>
        <family val="2"/>
      </rPr>
      <t>2</t>
    </r>
    <r>
      <rPr>
        <b/>
        <sz val="12"/>
        <color theme="1"/>
        <rFont val="Arial Narrow"/>
        <family val="2"/>
      </rPr>
      <t xml:space="preserve"> á stöðugildi</t>
    </r>
  </si>
  <si>
    <t>Rafmagn, kWst á stöðugildi</t>
  </si>
  <si>
    <t>Rafmagn, kWst á fermetra (kWst/m2)</t>
  </si>
  <si>
    <r>
      <t>Losun CO</t>
    </r>
    <r>
      <rPr>
        <vertAlign val="subscript"/>
        <sz val="11"/>
        <color theme="1"/>
        <rFont val="Arial Narrow"/>
        <family val="2"/>
      </rPr>
      <t>2</t>
    </r>
    <r>
      <rPr>
        <sz val="11"/>
        <color theme="1"/>
        <rFont val="Arial Narrow"/>
        <family val="2"/>
      </rPr>
      <t xml:space="preserve"> vegna aksturs, CO</t>
    </r>
    <r>
      <rPr>
        <vertAlign val="subscript"/>
        <sz val="11"/>
        <color theme="1"/>
        <rFont val="Arial Narrow"/>
        <family val="2"/>
      </rPr>
      <t xml:space="preserve">2 </t>
    </r>
    <r>
      <rPr>
        <sz val="11"/>
        <color theme="1"/>
        <rFont val="Arial Narrow"/>
        <family val="2"/>
      </rPr>
      <t>(t)/stöðugildi</t>
    </r>
  </si>
  <si>
    <r>
      <t>Losun CO</t>
    </r>
    <r>
      <rPr>
        <vertAlign val="subscript"/>
        <sz val="11"/>
        <color theme="1"/>
        <rFont val="Arial Narrow"/>
        <family val="2"/>
      </rPr>
      <t>2</t>
    </r>
    <r>
      <rPr>
        <sz val="11"/>
        <color theme="1"/>
        <rFont val="Arial Narrow"/>
        <family val="2"/>
      </rPr>
      <t xml:space="preserve"> vegna flugs, CO</t>
    </r>
    <r>
      <rPr>
        <vertAlign val="subscript"/>
        <sz val="11"/>
        <color theme="1"/>
        <rFont val="Arial Narrow"/>
        <family val="2"/>
      </rPr>
      <t>2</t>
    </r>
    <r>
      <rPr>
        <sz val="11"/>
        <color theme="1"/>
        <rFont val="Arial Narrow"/>
        <family val="2"/>
      </rPr>
      <t>(t)/stöðugildi</t>
    </r>
  </si>
  <si>
    <t>Samtals</t>
  </si>
  <si>
    <t>...þar af umhverfismerkt (gr/stk)</t>
  </si>
  <si>
    <t>Heildarmagn úrgangs, kg/stöðugildi</t>
  </si>
  <si>
    <t>Árið 2016 notaði stofnunin</t>
  </si>
  <si>
    <t xml:space="preserve">Hér eru niðurstöður samantektar settar fram á myndrænan hátt, súlur birtast fyrir hvert ár sem fyllt er inn í. Valdar eru úr helstu lykiltölur sem einnig birtast á www.graenskref.is. Stofnunum er frjálst að bæta við myndum. </t>
  </si>
  <si>
    <t>Bílar stofnunar (bensín)</t>
  </si>
  <si>
    <t>Bílar stofnunar (dísel)</t>
  </si>
  <si>
    <t>Lífrænn úrgangur</t>
  </si>
  <si>
    <t>Plast</t>
  </si>
  <si>
    <t>Málmar</t>
  </si>
  <si>
    <t>Spilliefni</t>
  </si>
  <si>
    <t>Óflokkaður (úrgangur til urðunar)</t>
  </si>
  <si>
    <t>Samgöngusamningar</t>
  </si>
  <si>
    <t>Samgöngu samningar</t>
  </si>
  <si>
    <t>Hjóla- og ganga</t>
  </si>
  <si>
    <t>Strætó</t>
  </si>
  <si>
    <t xml:space="preserve">Hér skal skrá upplýsingar um fjölda samgöngusamninga sem stofnunin hefur gert við starfsmenn sína </t>
  </si>
  <si>
    <t>km eknir á umhverfisvænni bíl</t>
  </si>
  <si>
    <r>
      <t xml:space="preserve">Breyting milli ára frá 2016 til </t>
    </r>
    <r>
      <rPr>
        <b/>
        <sz val="12"/>
        <color theme="0"/>
        <rFont val="Arial Narrow"/>
        <family val="2"/>
      </rPr>
      <t>2017</t>
    </r>
    <r>
      <rPr>
        <sz val="11"/>
        <color theme="1"/>
        <rFont val="Constantia"/>
        <family val="2"/>
        <scheme val="minor"/>
      </rPr>
      <t/>
    </r>
  </si>
  <si>
    <r>
      <t xml:space="preserve">Breyting milli ára frá 2017 til </t>
    </r>
    <r>
      <rPr>
        <b/>
        <sz val="12"/>
        <color theme="0"/>
        <rFont val="Arial Narrow"/>
        <family val="2"/>
      </rPr>
      <t>2018</t>
    </r>
  </si>
  <si>
    <r>
      <t xml:space="preserve">Breyting milli ára frá 2018 til </t>
    </r>
    <r>
      <rPr>
        <b/>
        <sz val="12"/>
        <color theme="0"/>
        <rFont val="Arial Narrow"/>
        <family val="2"/>
      </rPr>
      <t>2019</t>
    </r>
  </si>
  <si>
    <r>
      <t xml:space="preserve">Breyting milli ára frá 2019 til </t>
    </r>
    <r>
      <rPr>
        <b/>
        <sz val="12"/>
        <color theme="0"/>
        <rFont val="Arial Narrow"/>
        <family val="2"/>
      </rPr>
      <t>2020</t>
    </r>
  </si>
  <si>
    <t>Samgöngur</t>
  </si>
  <si>
    <t>Fjöldi samninga</t>
  </si>
  <si>
    <t>Tölvur</t>
  </si>
  <si>
    <t>Raftæki</t>
  </si>
  <si>
    <t xml:space="preserve">Hér skal skrá árlegt úrgangsmagn stofnunar. Upplýsingar um magn úrgangs er að fá hjá þjónustuaðila stofnunar. Stundum getur verið erfitt að fá fram tölur ef t.d. rekstrarfélag sér um úrgang fyrir fleiri en eina stofnun/fyrirtæki. Ræðið við rekstrarfélagið um lausnir. Ef um sérstakar aðstæður er að ræða ætti að taka það fram. Mælt er með því að setja inn hvernig tölur eru fengnar til að auðvelda vinnu næsta árs.
</t>
  </si>
  <si>
    <t xml:space="preserve">Hér skal skrá árlegt magn ræstiefna stofnunarinnar sem notuð eru. Upplýsingar má finna í bókhaldi eða óska eftir yfirliti frá birgjum. </t>
  </si>
  <si>
    <t>þar af umhverfis-merkt (kr)</t>
  </si>
  <si>
    <t>Frávik frá markmiði 2017</t>
  </si>
  <si>
    <t>Frávik frá markmiði 2018</t>
  </si>
  <si>
    <t>Frávik frá markmiði 2019</t>
  </si>
  <si>
    <t>Frávik frá markmiði 2020</t>
  </si>
  <si>
    <t>Markmið 2017 (kWst./stöðug.)</t>
  </si>
  <si>
    <t>Frávik frá markimiði 2017</t>
  </si>
  <si>
    <r>
      <t>Losun CO</t>
    </r>
    <r>
      <rPr>
        <vertAlign val="subscript"/>
        <sz val="12"/>
        <color theme="1"/>
        <rFont val="Arial Narrow"/>
        <family val="2"/>
      </rPr>
      <t>2</t>
    </r>
    <r>
      <rPr>
        <sz val="12"/>
        <color theme="1"/>
        <rFont val="Arial Narrow"/>
        <family val="2"/>
      </rPr>
      <t xml:space="preserve"> (tonn)</t>
    </r>
  </si>
  <si>
    <t>Frávik frá markimiði 2018</t>
  </si>
  <si>
    <t>Frávik frá markimiði 2019</t>
  </si>
  <si>
    <t>Frávik frá markimiði 2020</t>
  </si>
  <si>
    <t>Hlutfall samgöngusamninga</t>
  </si>
  <si>
    <t>Ræsti- og hreinlætisefni</t>
  </si>
  <si>
    <t>Ræsti- og 
hreinlætisefni</t>
  </si>
  <si>
    <t>Tegund ræsti- og hreinlætisefnis</t>
  </si>
  <si>
    <t>Markmið 2017 kg/stöðugildi</t>
  </si>
  <si>
    <t>Markmið 2018 
% umhverfismerkt</t>
  </si>
  <si>
    <t>Markmið 2017 
% umhverfismerkt</t>
  </si>
  <si>
    <t>Markmið 2019 
% umhverfismerkt</t>
  </si>
  <si>
    <t>Markmið 2020 
% umhverfismerkt</t>
  </si>
  <si>
    <t>Markmið 2021 
% umhverfismerkt</t>
  </si>
  <si>
    <t>Markmið 2018 kg/stöðugildi</t>
  </si>
  <si>
    <t>Markmið 2019 kg/stöðugildi</t>
  </si>
  <si>
    <t>Markmið 2020 kg/stöðugildi</t>
  </si>
  <si>
    <t>Markmið 2021 kg/stöðugildi</t>
  </si>
  <si>
    <t>Markmið 2017 
% umhverfismerkt efni</t>
  </si>
  <si>
    <t>Markmið 2018 
% umhverfismerkt efni</t>
  </si>
  <si>
    <t>Markmið 2019 
% umhverfismerkt efni</t>
  </si>
  <si>
    <t>Markmið 2020 
% umhverfismerkt efni</t>
  </si>
  <si>
    <t>Markmið 2021 
% umhverfismerkt efni</t>
  </si>
  <si>
    <t>Markmið 2017 
% umhverfismerkt þjónusta</t>
  </si>
  <si>
    <t>Markmið 2018 
% umhverfismerkt þjónusta</t>
  </si>
  <si>
    <t>Markmið 2019 
% umhverfismerkt þjónusta</t>
  </si>
  <si>
    <t>Markmið 2020 
% umhverfismerkt þjónusta</t>
  </si>
  <si>
    <t>Markmið 2021 
% umhverfismerkt þjónusta</t>
  </si>
  <si>
    <t>Markmið 2018 (kWst./stöðug.)</t>
  </si>
  <si>
    <t>Markmið 2019 (kWst./stöðug.)</t>
  </si>
  <si>
    <t>Markmið 2020 (kWst./stöðug.)</t>
  </si>
  <si>
    <t>Markmið 2021 (kWst./stöðug.)</t>
  </si>
  <si>
    <r>
      <t>Markmið 2017 (m</t>
    </r>
    <r>
      <rPr>
        <vertAlign val="superscript"/>
        <sz val="12"/>
        <color theme="1"/>
        <rFont val="Arial Narrow"/>
        <family val="2"/>
      </rPr>
      <t>3</t>
    </r>
    <r>
      <rPr>
        <sz val="12"/>
        <color theme="1"/>
        <rFont val="Arial Narrow"/>
        <family val="2"/>
      </rPr>
      <t>/stöðug.)</t>
    </r>
  </si>
  <si>
    <r>
      <t>Markmið 2018 (m</t>
    </r>
    <r>
      <rPr>
        <vertAlign val="superscript"/>
        <sz val="12"/>
        <color theme="1"/>
        <rFont val="Arial Narrow"/>
        <family val="2"/>
      </rPr>
      <t>3</t>
    </r>
    <r>
      <rPr>
        <sz val="12"/>
        <color theme="1"/>
        <rFont val="Arial Narrow"/>
        <family val="2"/>
      </rPr>
      <t>/stöðug.)</t>
    </r>
  </si>
  <si>
    <r>
      <t>Markmið 2020 (m</t>
    </r>
    <r>
      <rPr>
        <vertAlign val="superscript"/>
        <sz val="12"/>
        <color theme="1"/>
        <rFont val="Arial Narrow"/>
        <family val="2"/>
      </rPr>
      <t>3</t>
    </r>
    <r>
      <rPr>
        <sz val="12"/>
        <color theme="1"/>
        <rFont val="Arial Narrow"/>
        <family val="2"/>
      </rPr>
      <t>/stöðug.)</t>
    </r>
  </si>
  <si>
    <r>
      <t>Markmið 2021 (m</t>
    </r>
    <r>
      <rPr>
        <vertAlign val="superscript"/>
        <sz val="12"/>
        <color theme="1"/>
        <rFont val="Arial Narrow"/>
        <family val="2"/>
      </rPr>
      <t>3</t>
    </r>
    <r>
      <rPr>
        <sz val="12"/>
        <color theme="1"/>
        <rFont val="Arial Narrow"/>
        <family val="2"/>
      </rPr>
      <t>/stöðug.)</t>
    </r>
  </si>
  <si>
    <t>Jarðefnaeldsneyti lítrar</t>
  </si>
  <si>
    <t xml:space="preserve">Km fjöldi </t>
  </si>
  <si>
    <t>% km eknir á umhverfisvænni bíl</t>
  </si>
  <si>
    <r>
      <t>Markmið 2019 (m</t>
    </r>
    <r>
      <rPr>
        <vertAlign val="superscript"/>
        <sz val="12"/>
        <color theme="1"/>
        <rFont val="Arial Narrow"/>
        <family val="2"/>
      </rPr>
      <t>3</t>
    </r>
    <r>
      <rPr>
        <sz val="12"/>
        <color theme="1"/>
        <rFont val="Arial Narrow"/>
        <family val="2"/>
      </rPr>
      <t>/stöðug.)</t>
    </r>
  </si>
  <si>
    <r>
      <t>Markmið 2020 
CO</t>
    </r>
    <r>
      <rPr>
        <vertAlign val="subscript"/>
        <sz val="12"/>
        <color theme="1"/>
        <rFont val="Arial Narrow"/>
        <family val="2"/>
      </rPr>
      <t>2</t>
    </r>
    <r>
      <rPr>
        <sz val="12"/>
        <color theme="1"/>
        <rFont val="Arial Narrow"/>
        <family val="2"/>
      </rPr>
      <t>(t) /stöðugildi</t>
    </r>
  </si>
  <si>
    <r>
      <t>Markmið 2021 
CO</t>
    </r>
    <r>
      <rPr>
        <vertAlign val="subscript"/>
        <sz val="12"/>
        <color theme="1"/>
        <rFont val="Arial Narrow"/>
        <family val="2"/>
      </rPr>
      <t>2</t>
    </r>
    <r>
      <rPr>
        <sz val="12"/>
        <color theme="1"/>
        <rFont val="Arial Narrow"/>
        <family val="2"/>
      </rPr>
      <t>(t) /stöðugildi</t>
    </r>
  </si>
  <si>
    <r>
      <t>Markmið 2020 
CO</t>
    </r>
    <r>
      <rPr>
        <vertAlign val="subscript"/>
        <sz val="12"/>
        <color theme="1"/>
        <rFont val="Arial Narrow"/>
        <family val="2"/>
      </rPr>
      <t>2</t>
    </r>
    <r>
      <rPr>
        <sz val="12"/>
        <color theme="1"/>
        <rFont val="Arial Narrow"/>
        <family val="2"/>
      </rPr>
      <t xml:space="preserve"> (t) /stöðugildi</t>
    </r>
  </si>
  <si>
    <r>
      <t>Markmið 2021
CO</t>
    </r>
    <r>
      <rPr>
        <vertAlign val="subscript"/>
        <sz val="12"/>
        <color theme="1"/>
        <rFont val="Arial Narrow"/>
        <family val="2"/>
      </rPr>
      <t>2</t>
    </r>
    <r>
      <rPr>
        <sz val="12"/>
        <color theme="1"/>
        <rFont val="Arial Narrow"/>
        <family val="2"/>
      </rPr>
      <t xml:space="preserve"> (t) /stöðugildi</t>
    </r>
  </si>
  <si>
    <t>Hér eru helstu lykiltölur úr grænu bókhaldi stofnunarinnar skráðar. Vinsamlegast fyllið inn í gráskyggðu reitina; fjölda stöðugilda, stærð bygginga (m2), aðrar tölur koma sjálfvirkt inn. Í dálkum L til S er sýnd breyting milli ára og litir gefa til kynna hvort breytingin er jákvæð (grænt) eða neikvæð (rautt).</t>
  </si>
  <si>
    <t>eining/ per stöðugildi</t>
  </si>
  <si>
    <t>kg./stk</t>
  </si>
  <si>
    <t>...þar af umhverfismerkt (kg/stk)</t>
  </si>
  <si>
    <t>Endurvinnsluhlutfall</t>
  </si>
  <si>
    <t>Endurvinnslu-hlutfall</t>
  </si>
  <si>
    <t>Endurvinnsluhlutfall, %</t>
  </si>
  <si>
    <t>Hlutfall stöðugilda með samning</t>
  </si>
  <si>
    <t>Markmið 2017
% stöðugilda með samn</t>
  </si>
  <si>
    <t>Markmið 2018
% stöðugilda með samn</t>
  </si>
  <si>
    <t>Markmið 2019
% stöðugilda með samn</t>
  </si>
  <si>
    <t>Hér skal skrá árlega notkun á rafmagni og heitu vatni. Upplýsingar má finna í bókhaldi eða óska eftir yfirliti frá birgjum.  Ath viðskiptavinir OR geta nálgast upplýsingar um notkun á https://orkanmin.or.is. Losun GHL vegna rafmagnsframleiðslu er vegið meðaltal losunar frá orkuframleiðslu með jarðeldsneyti, vatnsafli og jarðvarma. Þar sem haldið er utan um alla losun frá jarðvarma í einni tölu, þ.e. vegna framleiðslu bæði rafmagns og heits vatns, er losunarstuðull fyrir heitt vatn 0.</t>
  </si>
  <si>
    <t>Leigubílar (rafmagn og vetni)</t>
  </si>
  <si>
    <t>Leigubílar (bensín)</t>
  </si>
  <si>
    <t>Leigubílar (dísel)</t>
  </si>
  <si>
    <t>Bílaleigubílar (rafmagn og vetni)</t>
  </si>
  <si>
    <t>Bílaleigubílar (bensín)</t>
  </si>
  <si>
    <t>Bílaleigubílar (dísel)</t>
  </si>
  <si>
    <t>Farartæki þjónustuaðila og önnur farartæki stofnunar</t>
  </si>
  <si>
    <t>Farartæki stofnunar</t>
  </si>
  <si>
    <t>Skipaolía</t>
  </si>
  <si>
    <r>
      <t>CO</t>
    </r>
    <r>
      <rPr>
        <vertAlign val="subscript"/>
        <sz val="12"/>
        <color theme="1"/>
        <rFont val="Arial Narrow"/>
        <family val="2"/>
      </rPr>
      <t>2</t>
    </r>
    <r>
      <rPr>
        <sz val="12"/>
        <color theme="1"/>
        <rFont val="Arial Narrow"/>
        <family val="2"/>
      </rPr>
      <t xml:space="preserve"> (kg)</t>
    </r>
  </si>
  <si>
    <t>Bílar stofnunar (rafmagn og vetni)</t>
  </si>
  <si>
    <t>Vöru- og hópferðabílar (dísel)</t>
  </si>
  <si>
    <t>Vöru- og hópferðabílar (metan)</t>
  </si>
  <si>
    <t>Leigubílar (metan)</t>
  </si>
  <si>
    <t>Bílaleigubílar (metan)</t>
  </si>
  <si>
    <t>Sendiferðabílar (bensín)</t>
  </si>
  <si>
    <t>Sendiferðabílar (dísel)</t>
  </si>
  <si>
    <t>Mótorhjól (bensín)</t>
  </si>
  <si>
    <t>Markmið 2022 
% umhverfismerkt efni</t>
  </si>
  <si>
    <t>Markmið 2023 
% umhverfismerkt efni</t>
  </si>
  <si>
    <t>Markmið 2022 
% umhverfismerkt þjónusta</t>
  </si>
  <si>
    <t>Markmið 2023 
% umhverfismerkt þjónusta</t>
  </si>
  <si>
    <t>Markmið 2022 kg/stöðugildi</t>
  </si>
  <si>
    <t>Markmið 2022 
% umhverfismerkt</t>
  </si>
  <si>
    <t>Markmið 2023 kg/stöðugildi</t>
  </si>
  <si>
    <t>Markmið 2023 
% umhverfismerkt</t>
  </si>
  <si>
    <t>Markmið 2022 (kWst./stöðug.)</t>
  </si>
  <si>
    <t>Markmið 2023 (kWst./stöðug.)</t>
  </si>
  <si>
    <r>
      <t>Markmið 2022 (m</t>
    </r>
    <r>
      <rPr>
        <vertAlign val="superscript"/>
        <sz val="12"/>
        <color theme="1"/>
        <rFont val="Arial Narrow"/>
        <family val="2"/>
      </rPr>
      <t>3</t>
    </r>
    <r>
      <rPr>
        <sz val="12"/>
        <color theme="1"/>
        <rFont val="Arial Narrow"/>
        <family val="2"/>
      </rPr>
      <t>/stöðug.)</t>
    </r>
  </si>
  <si>
    <r>
      <t>Markmið 2023 (m</t>
    </r>
    <r>
      <rPr>
        <vertAlign val="superscript"/>
        <sz val="12"/>
        <color theme="1"/>
        <rFont val="Arial Narrow"/>
        <family val="2"/>
      </rPr>
      <t>3</t>
    </r>
    <r>
      <rPr>
        <sz val="12"/>
        <color theme="1"/>
        <rFont val="Arial Narrow"/>
        <family val="2"/>
      </rPr>
      <t>/stöðug.)</t>
    </r>
  </si>
  <si>
    <r>
      <t>Markmið 2012 
CO</t>
    </r>
    <r>
      <rPr>
        <vertAlign val="subscript"/>
        <sz val="12"/>
        <color theme="1"/>
        <rFont val="Arial Narrow"/>
        <family val="2"/>
      </rPr>
      <t>2</t>
    </r>
    <r>
      <rPr>
        <sz val="12"/>
        <color theme="1"/>
        <rFont val="Arial Narrow"/>
        <family val="2"/>
      </rPr>
      <t xml:space="preserve"> (t) /stöðugildi</t>
    </r>
  </si>
  <si>
    <r>
      <t>Markmið 2013
CO</t>
    </r>
    <r>
      <rPr>
        <vertAlign val="subscript"/>
        <sz val="12"/>
        <color theme="1"/>
        <rFont val="Arial Narrow"/>
        <family val="2"/>
      </rPr>
      <t>2</t>
    </r>
    <r>
      <rPr>
        <sz val="12"/>
        <color theme="1"/>
        <rFont val="Arial Narrow"/>
        <family val="2"/>
      </rPr>
      <t xml:space="preserve"> (t) /stöðugildi</t>
    </r>
  </si>
  <si>
    <t>Frávik frá markmiði 2012</t>
  </si>
  <si>
    <t>Hér skal skrá árlegt magn af skrifstofupappír sem stofnunin notaði. Upplýsingar má finna í bókhaldi eða óska eftir yfirliti frá birgjum. ATHUGA að aðeins þarf að skrá í gráa reiti.</t>
  </si>
  <si>
    <t>Aðrar rekstrarvörur- Hlutfall umhverfismerktra vara</t>
  </si>
  <si>
    <r>
      <t>Losun CO</t>
    </r>
    <r>
      <rPr>
        <vertAlign val="subscript"/>
        <sz val="11"/>
        <color theme="1"/>
        <rFont val="Arial Narrow"/>
        <family val="2"/>
      </rPr>
      <t xml:space="preserve">2 </t>
    </r>
    <r>
      <rPr>
        <sz val="11"/>
        <color theme="1"/>
        <rFont val="Arial Narrow"/>
        <family val="2"/>
      </rPr>
      <t xml:space="preserve"> vegna rafmagns, CO</t>
    </r>
    <r>
      <rPr>
        <vertAlign val="subscript"/>
        <sz val="11"/>
        <color theme="1"/>
        <rFont val="Arial Narrow"/>
        <family val="2"/>
      </rPr>
      <t xml:space="preserve">2 </t>
    </r>
    <r>
      <rPr>
        <sz val="11"/>
        <color theme="1"/>
        <rFont val="Arial Narrow"/>
        <family val="2"/>
      </rPr>
      <t>(t)/stöðugildi</t>
    </r>
  </si>
  <si>
    <r>
      <t>Hér skal skrá upplýsingar um notkun eldsneytis vegna aksturs og flugs. Upplýsingar má finna í bókhaldi eða með því að óska eftir yfirliti frá birgjum/þjónustuaðilum (olíufélög, flugfélög, bílaleigur, leigubílastöðvar og flutningafyrirtæki). Útreikningar á losun CO</t>
    </r>
    <r>
      <rPr>
        <vertAlign val="subscript"/>
        <sz val="16"/>
        <color theme="1" tint="0.34998626667073579"/>
        <rFont val="Arial Narrow"/>
        <family val="2"/>
      </rPr>
      <t>2</t>
    </r>
    <r>
      <rPr>
        <sz val="16"/>
        <color theme="1" tint="0.34998626667073579"/>
        <rFont val="Arial Narrow"/>
        <family val="2"/>
      </rPr>
      <t xml:space="preserve"> fara eftir því hvort losun sé reiknuð út frá eldsneytisnotkun eða vegalengd. Ef mögulegt er að taka saman upplýsingar um eldsneytisnotkun er mælt með að sú aðferð sé notuð.</t>
    </r>
  </si>
  <si>
    <r>
      <t>Markmið 2012 
CO</t>
    </r>
    <r>
      <rPr>
        <vertAlign val="subscript"/>
        <sz val="12"/>
        <color theme="1"/>
        <rFont val="Arial Narrow"/>
        <family val="2"/>
      </rPr>
      <t>2</t>
    </r>
    <r>
      <rPr>
        <sz val="12"/>
        <color theme="1"/>
        <rFont val="Arial Narrow"/>
        <family val="2"/>
      </rPr>
      <t>(t) /stöðugildi</t>
    </r>
  </si>
  <si>
    <r>
      <t>Markmið 2013 
CO</t>
    </r>
    <r>
      <rPr>
        <vertAlign val="subscript"/>
        <sz val="12"/>
        <color theme="1"/>
        <rFont val="Arial Narrow"/>
        <family val="2"/>
      </rPr>
      <t>2</t>
    </r>
    <r>
      <rPr>
        <sz val="12"/>
        <color theme="1"/>
        <rFont val="Arial Narrow"/>
        <family val="2"/>
      </rPr>
      <t>(t) /stöðugildi</t>
    </r>
  </si>
  <si>
    <r>
      <t>Markmið 2013 
CO</t>
    </r>
    <r>
      <rPr>
        <vertAlign val="subscript"/>
        <sz val="12"/>
        <color theme="1"/>
        <rFont val="Arial Narrow"/>
        <family val="2"/>
      </rPr>
      <t>2</t>
    </r>
    <r>
      <rPr>
        <sz val="12"/>
        <color theme="1"/>
        <rFont val="Arial Narrow"/>
        <family val="2"/>
      </rPr>
      <t xml:space="preserve"> (t) /stöðugildi</t>
    </r>
  </si>
  <si>
    <r>
      <t>Markmið 2014
CO</t>
    </r>
    <r>
      <rPr>
        <vertAlign val="subscript"/>
        <sz val="12"/>
        <color theme="1"/>
        <rFont val="Arial Narrow"/>
        <family val="2"/>
      </rPr>
      <t>2</t>
    </r>
    <r>
      <rPr>
        <sz val="12"/>
        <color theme="1"/>
        <rFont val="Arial Narrow"/>
        <family val="2"/>
      </rPr>
      <t xml:space="preserve"> (t) /stöðugildi</t>
    </r>
  </si>
  <si>
    <r>
      <t>Markmið 2014 
CO</t>
    </r>
    <r>
      <rPr>
        <vertAlign val="subscript"/>
        <sz val="12"/>
        <color theme="1"/>
        <rFont val="Arial Narrow"/>
        <family val="2"/>
      </rPr>
      <t>2</t>
    </r>
    <r>
      <rPr>
        <sz val="12"/>
        <color theme="1"/>
        <rFont val="Arial Narrow"/>
        <family val="2"/>
      </rPr>
      <t xml:space="preserve"> (t) /stöðugildi</t>
    </r>
  </si>
  <si>
    <r>
      <t>Markmið 2015
CO</t>
    </r>
    <r>
      <rPr>
        <vertAlign val="subscript"/>
        <sz val="12"/>
        <color theme="1"/>
        <rFont val="Arial Narrow"/>
        <family val="2"/>
      </rPr>
      <t>2</t>
    </r>
    <r>
      <rPr>
        <sz val="12"/>
        <color theme="1"/>
        <rFont val="Arial Narrow"/>
        <family val="2"/>
      </rPr>
      <t xml:space="preserve"> (t) /stöðugildi</t>
    </r>
  </si>
  <si>
    <r>
      <t>Markmið 2015 
CO</t>
    </r>
    <r>
      <rPr>
        <vertAlign val="subscript"/>
        <sz val="12"/>
        <color theme="1"/>
        <rFont val="Arial Narrow"/>
        <family val="2"/>
      </rPr>
      <t>2</t>
    </r>
    <r>
      <rPr>
        <sz val="12"/>
        <color theme="1"/>
        <rFont val="Arial Narrow"/>
        <family val="2"/>
      </rPr>
      <t xml:space="preserve"> (t) /stöðugildi</t>
    </r>
  </si>
  <si>
    <r>
      <t>Markmið 2016
CO</t>
    </r>
    <r>
      <rPr>
        <vertAlign val="subscript"/>
        <sz val="12"/>
        <color theme="1"/>
        <rFont val="Arial Narrow"/>
        <family val="2"/>
      </rPr>
      <t>2</t>
    </r>
    <r>
      <rPr>
        <sz val="12"/>
        <color theme="1"/>
        <rFont val="Arial Narrow"/>
        <family val="2"/>
      </rPr>
      <t xml:space="preserve"> (t) /stöðugildi</t>
    </r>
  </si>
  <si>
    <r>
      <t>Markmið 2016 
CO</t>
    </r>
    <r>
      <rPr>
        <vertAlign val="subscript"/>
        <sz val="12"/>
        <color theme="1"/>
        <rFont val="Arial Narrow"/>
        <family val="2"/>
      </rPr>
      <t>2</t>
    </r>
    <r>
      <rPr>
        <sz val="12"/>
        <color theme="1"/>
        <rFont val="Arial Narrow"/>
        <family val="2"/>
      </rPr>
      <t xml:space="preserve"> (t) /stöðugildi</t>
    </r>
  </si>
  <si>
    <r>
      <t>Markmið 2017
CO</t>
    </r>
    <r>
      <rPr>
        <vertAlign val="subscript"/>
        <sz val="12"/>
        <color theme="1"/>
        <rFont val="Arial Narrow"/>
        <family val="2"/>
      </rPr>
      <t>2</t>
    </r>
    <r>
      <rPr>
        <sz val="12"/>
        <color theme="1"/>
        <rFont val="Arial Narrow"/>
        <family val="2"/>
      </rPr>
      <t xml:space="preserve"> (t) /stöðugildi</t>
    </r>
  </si>
  <si>
    <r>
      <t>Markmið 2017 
CO</t>
    </r>
    <r>
      <rPr>
        <vertAlign val="subscript"/>
        <sz val="12"/>
        <color theme="1"/>
        <rFont val="Arial Narrow"/>
        <family val="2"/>
      </rPr>
      <t>2</t>
    </r>
    <r>
      <rPr>
        <sz val="12"/>
        <color theme="1"/>
        <rFont val="Arial Narrow"/>
        <family val="2"/>
      </rPr>
      <t xml:space="preserve"> (t) /stöðugildi</t>
    </r>
  </si>
  <si>
    <r>
      <t>Markmið 2018
CO</t>
    </r>
    <r>
      <rPr>
        <vertAlign val="subscript"/>
        <sz val="12"/>
        <color theme="1"/>
        <rFont val="Arial Narrow"/>
        <family val="2"/>
      </rPr>
      <t>2</t>
    </r>
    <r>
      <rPr>
        <sz val="12"/>
        <color theme="1"/>
        <rFont val="Arial Narrow"/>
        <family val="2"/>
      </rPr>
      <t xml:space="preserve"> (t) /stöðugildi</t>
    </r>
  </si>
  <si>
    <r>
      <t>Markmið 2018 
CO</t>
    </r>
    <r>
      <rPr>
        <vertAlign val="subscript"/>
        <sz val="12"/>
        <color theme="1"/>
        <rFont val="Arial Narrow"/>
        <family val="2"/>
      </rPr>
      <t>2</t>
    </r>
    <r>
      <rPr>
        <sz val="12"/>
        <color theme="1"/>
        <rFont val="Arial Narrow"/>
        <family val="2"/>
      </rPr>
      <t xml:space="preserve"> (t) /stöðugildi</t>
    </r>
  </si>
  <si>
    <r>
      <t>Markmið 2019
CO</t>
    </r>
    <r>
      <rPr>
        <vertAlign val="subscript"/>
        <sz val="12"/>
        <color theme="1"/>
        <rFont val="Arial Narrow"/>
        <family val="2"/>
      </rPr>
      <t>2</t>
    </r>
    <r>
      <rPr>
        <sz val="12"/>
        <color theme="1"/>
        <rFont val="Arial Narrow"/>
        <family val="2"/>
      </rPr>
      <t xml:space="preserve"> (t) /stöðugildi</t>
    </r>
  </si>
  <si>
    <r>
      <t>Markmið 2019 
CO</t>
    </r>
    <r>
      <rPr>
        <vertAlign val="subscript"/>
        <sz val="12"/>
        <color theme="1"/>
        <rFont val="Arial Narrow"/>
        <family val="2"/>
      </rPr>
      <t>2</t>
    </r>
    <r>
      <rPr>
        <sz val="12"/>
        <color theme="1"/>
        <rFont val="Arial Narrow"/>
        <family val="2"/>
      </rPr>
      <t xml:space="preserve"> (t) /stöðugildi</t>
    </r>
  </si>
  <si>
    <r>
      <t>Markmið 2020
CO</t>
    </r>
    <r>
      <rPr>
        <vertAlign val="subscript"/>
        <sz val="12"/>
        <color theme="1"/>
        <rFont val="Arial Narrow"/>
        <family val="2"/>
      </rPr>
      <t>2</t>
    </r>
    <r>
      <rPr>
        <sz val="12"/>
        <color theme="1"/>
        <rFont val="Arial Narrow"/>
        <family val="2"/>
      </rPr>
      <t xml:space="preserve"> (t) /stöðugildi</t>
    </r>
  </si>
  <si>
    <r>
      <t>Markmið 2021 
CO</t>
    </r>
    <r>
      <rPr>
        <vertAlign val="subscript"/>
        <sz val="12"/>
        <color theme="1"/>
        <rFont val="Arial Narrow"/>
        <family val="2"/>
      </rPr>
      <t>2</t>
    </r>
    <r>
      <rPr>
        <sz val="12"/>
        <color theme="1"/>
        <rFont val="Arial Narrow"/>
        <family val="2"/>
      </rPr>
      <t xml:space="preserve"> (t) /stöðugildi</t>
    </r>
  </si>
  <si>
    <r>
      <t>Markmið 2022
CO</t>
    </r>
    <r>
      <rPr>
        <vertAlign val="subscript"/>
        <sz val="12"/>
        <color theme="1"/>
        <rFont val="Arial Narrow"/>
        <family val="2"/>
      </rPr>
      <t>2</t>
    </r>
    <r>
      <rPr>
        <sz val="12"/>
        <color theme="1"/>
        <rFont val="Arial Narrow"/>
        <family val="2"/>
      </rPr>
      <t xml:space="preserve"> (t) /stöðugildi</t>
    </r>
  </si>
  <si>
    <r>
      <t>Markmið 2022 
CO</t>
    </r>
    <r>
      <rPr>
        <vertAlign val="subscript"/>
        <sz val="12"/>
        <color theme="1"/>
        <rFont val="Arial Narrow"/>
        <family val="2"/>
      </rPr>
      <t>2</t>
    </r>
    <r>
      <rPr>
        <sz val="12"/>
        <color theme="1"/>
        <rFont val="Arial Narrow"/>
        <family val="2"/>
      </rPr>
      <t xml:space="preserve"> (t) /stöðugildi</t>
    </r>
  </si>
  <si>
    <r>
      <t>Markmið 2023
CO</t>
    </r>
    <r>
      <rPr>
        <vertAlign val="subscript"/>
        <sz val="12"/>
        <color theme="1"/>
        <rFont val="Arial Narrow"/>
        <family val="2"/>
      </rPr>
      <t>2</t>
    </r>
    <r>
      <rPr>
        <sz val="12"/>
        <color theme="1"/>
        <rFont val="Arial Narrow"/>
        <family val="2"/>
      </rPr>
      <t xml:space="preserve"> (t) /stöðugildi</t>
    </r>
  </si>
  <si>
    <t>Frávik frá markmiði 2013</t>
  </si>
  <si>
    <t>Markmið 2019
% stöðugilda með samning</t>
  </si>
  <si>
    <t>Markmið 2020
% stöðugilda með samning</t>
  </si>
  <si>
    <t>Markmið 2021
% stöðugilda með samning</t>
  </si>
  <si>
    <t>Markmið 2022
% stöðugilda með samning</t>
  </si>
  <si>
    <t>Markmið 2023
% stöðugilda með samning</t>
  </si>
  <si>
    <t>Heitt vatn, rúmmeter af vatni á stöðugildi</t>
  </si>
  <si>
    <r>
      <t>Losun CO</t>
    </r>
    <r>
      <rPr>
        <vertAlign val="subscript"/>
        <sz val="11"/>
        <color theme="1"/>
        <rFont val="Arial Narrow"/>
        <family val="2"/>
      </rPr>
      <t>2</t>
    </r>
    <r>
      <rPr>
        <sz val="11"/>
        <color theme="1"/>
        <rFont val="Arial Narrow"/>
        <family val="2"/>
      </rPr>
      <t xml:space="preserve"> - annað, CO</t>
    </r>
    <r>
      <rPr>
        <vertAlign val="subscript"/>
        <sz val="11"/>
        <color theme="1"/>
        <rFont val="Arial Narrow"/>
        <family val="2"/>
      </rPr>
      <t>2</t>
    </r>
    <r>
      <rPr>
        <sz val="11"/>
        <color theme="1"/>
        <rFont val="Arial Narrow"/>
        <family val="2"/>
      </rPr>
      <t>(t)/stöðugildi</t>
    </r>
  </si>
  <si>
    <r>
      <t>Losun CO</t>
    </r>
    <r>
      <rPr>
        <vertAlign val="subscript"/>
        <sz val="11"/>
        <color theme="1"/>
        <rFont val="Arial Narrow"/>
        <family val="2"/>
      </rPr>
      <t>2</t>
    </r>
    <r>
      <rPr>
        <sz val="11"/>
        <color theme="1"/>
        <rFont val="Arial Narrow"/>
        <family val="2"/>
      </rPr>
      <t xml:space="preserve"> vegna úrgangs, CO</t>
    </r>
    <r>
      <rPr>
        <vertAlign val="subscript"/>
        <sz val="11"/>
        <color theme="1"/>
        <rFont val="Arial Narrow"/>
        <family val="2"/>
      </rPr>
      <t xml:space="preserve">2 </t>
    </r>
    <r>
      <rPr>
        <sz val="11"/>
        <color theme="1"/>
        <rFont val="Arial Narrow"/>
        <family val="2"/>
      </rPr>
      <t>(t)</t>
    </r>
  </si>
  <si>
    <t>Prent</t>
  </si>
  <si>
    <t>Glans</t>
  </si>
  <si>
    <r>
      <rPr>
        <b/>
        <sz val="14"/>
        <rFont val="Arial Narrow"/>
        <family val="2"/>
      </rPr>
      <t>Uppbygging skjalsins</t>
    </r>
    <r>
      <rPr>
        <sz val="12"/>
        <rFont val="Arial Narrow"/>
        <family val="2"/>
      </rPr>
      <t xml:space="preserve">
Í grænu flipum er samantekt á lykiltölum í græna bókhaldinu. Skráning á upplýsingum fer fram í gráskyggðu reitunum (pappír, ræstingar o.s.frv.). Til að einfalda yfirsýnina er hægt að fela ár og birta með því að ýta á + eða - lengst til vinstri en fyrst þarf að aflæsa skjalinu (sjá nánar í "Get ég bætt við dálkum eða línum í skjalið?"). </t>
    </r>
  </si>
  <si>
    <r>
      <rPr>
        <b/>
        <sz val="14"/>
        <rFont val="Arial Narrow"/>
        <family val="2"/>
      </rPr>
      <t>Hvar finnum við upplýsingarnar?</t>
    </r>
    <r>
      <rPr>
        <sz val="12"/>
        <rFont val="Arial Narrow"/>
        <family val="2"/>
      </rPr>
      <t xml:space="preserve">
Tölurnar fást frá birgjum eða úr bókhaldi stofnunar. 
    </t>
    </r>
  </si>
  <si>
    <t>Losunarstuðlar sem notaðir eru við útreikninga á losun gróðurhúsalofttegunda í grænu bókhaldi</t>
  </si>
  <si>
    <r>
      <t xml:space="preserve">Breyting milli ára frá 2020 til </t>
    </r>
    <r>
      <rPr>
        <b/>
        <sz val="12"/>
        <color theme="0"/>
        <rFont val="Arial Narrow"/>
        <family val="2"/>
      </rPr>
      <t>2021</t>
    </r>
  </si>
  <si>
    <r>
      <t xml:space="preserve">Breyting milli ára frá 2021 til </t>
    </r>
    <r>
      <rPr>
        <b/>
        <sz val="12"/>
        <color theme="0"/>
        <rFont val="Arial Narrow"/>
        <family val="2"/>
      </rPr>
      <t>2022</t>
    </r>
  </si>
  <si>
    <t>Dags: febrúar 2020</t>
  </si>
  <si>
    <r>
      <rPr>
        <b/>
        <i/>
        <sz val="36"/>
        <color theme="8" tint="-0.249977111117893"/>
        <rFont val="Arial Narrow"/>
        <family val="2"/>
      </rPr>
      <t>Grænt</t>
    </r>
    <r>
      <rPr>
        <sz val="36"/>
        <color theme="8" tint="-0.249977111117893"/>
        <rFont val="Arial Narrow"/>
        <family val="2"/>
      </rPr>
      <t xml:space="preserve"> </t>
    </r>
    <r>
      <rPr>
        <sz val="36"/>
        <rFont val="Arial Narrow"/>
        <family val="2"/>
      </rPr>
      <t xml:space="preserve">bókhald    </t>
    </r>
    <r>
      <rPr>
        <sz val="26"/>
        <rFont val="Arial Narrow"/>
        <family val="2"/>
      </rPr>
      <t>útgáfa 5</t>
    </r>
  </si>
  <si>
    <r>
      <rPr>
        <b/>
        <sz val="14"/>
        <rFont val="Arial Narrow"/>
        <family val="2"/>
      </rPr>
      <t>Er nauðsynlegt að nota þetta excel skjal?</t>
    </r>
    <r>
      <rPr>
        <sz val="12"/>
        <rFont val="Arial Narrow"/>
        <family val="2"/>
      </rPr>
      <t xml:space="preserve">
Nei, það má einnig útbúa til eigið græna bókhald. En til þess að hægt sé að bera saman árangur á milli vinnustaða er best að allir noti sama skjalið. Skjal þetta nýtist sem vinnuskjal og veitir möguleika á að skrá hjá sér forsendur og aðrar upplýsingar auk þess sem hægt er að bæta við þáttum. 
    </t>
    </r>
  </si>
  <si>
    <r>
      <rPr>
        <b/>
        <sz val="14"/>
        <rFont val="Arial Narrow"/>
        <family val="2"/>
      </rPr>
      <t>Af hverju eru þessar grænu lykiltölur valdar?</t>
    </r>
    <r>
      <rPr>
        <sz val="12"/>
        <rFont val="Arial Narrow"/>
        <family val="2"/>
      </rPr>
      <t xml:space="preserve">
Grænu lykiltölurnar sýna nokkra algenga umhverfisþætti í almennum skrifstofurekstri. Mælt er með því að þeir vinnustaðir Reykjavíkurborgar sem eru með aðra þýðingarmikla umhverfisþætti vakti þá og bæti við lykiltölum eftir atvikum. </t>
    </r>
  </si>
  <si>
    <r>
      <rPr>
        <b/>
        <sz val="14"/>
        <rFont val="Arial Narrow"/>
        <family val="2"/>
      </rPr>
      <t xml:space="preserve">Get ég bætt við dálkum eða línum í skjalið?      </t>
    </r>
    <r>
      <rPr>
        <sz val="14"/>
        <rFont val="Arial Narrow"/>
        <family val="2"/>
      </rPr>
      <t xml:space="preserve">  </t>
    </r>
    <r>
      <rPr>
        <sz val="12"/>
        <rFont val="Arial Narrow"/>
        <family val="2"/>
      </rPr>
      <t xml:space="preserve">                                            Já, þú getur það með því að velja "Unprotect sheet" undir "Review" á stjórnborðinu efst. Mælst er til að skjalinu sé læst aftur þegar dálkum eða línum hefur verið bætt við. Með því er tryggt að útreikningar er liggja til grundvallar varðveitist. 
</t>
    </r>
    <r>
      <rPr>
        <sz val="14"/>
        <rFont val="Arial Narrow"/>
        <family val="2"/>
      </rPr>
      <t xml:space="preserve">
</t>
    </r>
    <r>
      <rPr>
        <b/>
        <sz val="14"/>
        <rFont val="Arial Narrow"/>
        <family val="2"/>
      </rPr>
      <t>Ef ég er með spurningar?</t>
    </r>
    <r>
      <rPr>
        <sz val="12"/>
        <rFont val="Arial Narrow"/>
        <family val="2"/>
      </rPr>
      <t xml:space="preserve">
Ef einhverjar spurningar vakna vinsamlegast sendið tölvupóst á graenskref@reykjavik.is</t>
    </r>
  </si>
  <si>
    <r>
      <rPr>
        <b/>
        <sz val="14"/>
        <rFont val="Arial Narrow"/>
        <family val="2"/>
      </rPr>
      <t>Hver er ávinningur af grænu bókhaldi?</t>
    </r>
    <r>
      <rPr>
        <sz val="12"/>
        <rFont val="Arial Narrow"/>
        <family val="2"/>
      </rPr>
      <t xml:space="preserve">
Í grænu bókhaldi skráum við upplýsingar um magn í rekstrinum og fáum þannig annað sjónarhorn á þætti sem valda umhverfisáhrifum. Niðurstöður græna bókhaldsins sýna hvaða árangur hefur náðst og hjálpa til við að setja raunhæf markmið um betri árangur. Græna bókhaldið er aðhald við umhverfisstarf starfseininga og áhrifarík leið til að miðla árangri af aðgerðum. </t>
    </r>
  </si>
  <si>
    <r>
      <rPr>
        <b/>
        <sz val="14"/>
        <rFont val="Arial Narrow"/>
        <family val="2"/>
      </rPr>
      <t>Hvað er grænt bókhald?</t>
    </r>
    <r>
      <rPr>
        <sz val="12"/>
        <rFont val="Arial Narrow"/>
        <family val="2"/>
      </rPr>
      <t xml:space="preserve">
Grænt bókhald er leið til að kortleggja  innkaup, neyslu, úrgangsmyndun og losun gróðurhúsalofttegunda (GHL) frá starfsemi allra starfseininga Reykjavíkurborgar með því að safna upplýsingum um magn.</t>
    </r>
  </si>
  <si>
    <r>
      <rPr>
        <b/>
        <sz val="14"/>
        <rFont val="Arial Narrow"/>
        <family val="2"/>
      </rPr>
      <t>Hvernig skráum við inn í græna bókhaldið?</t>
    </r>
    <r>
      <rPr>
        <sz val="12"/>
        <rFont val="Arial Narrow"/>
        <family val="2"/>
      </rPr>
      <t xml:space="preserve">
Skráð er í gráu reitina, þeir hvítu eru sjálfkrafa útreikningar. Upplýsingar frá gráu reitunum færast sjálfkrafa á flipann "Samantekt" og "Myndræn samantekt".  Í hverjum flipa er útskýrt nánar hvað skal skrá. Sá sem ber ábyrgð á grænu bókhaldi vinnustaðarins ber ábyrgð á skráningu. Skráning fer fram einu sinni á ári eða oftar. 
</t>
    </r>
  </si>
  <si>
    <r>
      <rPr>
        <b/>
        <sz val="14"/>
        <rFont val="Arial Narrow"/>
        <family val="2"/>
      </rPr>
      <t>Hvaða breytingar er að finna í útgáfu 5.0?</t>
    </r>
    <r>
      <rPr>
        <sz val="14"/>
        <rFont val="Arial Narrow"/>
        <family val="2"/>
      </rPr>
      <t xml:space="preserve">  </t>
    </r>
    <r>
      <rPr>
        <sz val="12"/>
        <rFont val="Arial Narrow"/>
        <family val="2"/>
      </rPr>
      <t xml:space="preserve">                                                        Breytingarnar taka mið af reynslu stofnana af fyrri útgáfunum. Helstu nýmæli eru að hægt er að reikna út losun gróðurhúsalofttegunda frá fleiri þáttum og gerðar voru ýmsar uppfærslur, ítarlegri leiðbeiningar og losunarstuðlar uppfærðir.            
                                                                                                                                                                                                                                                                                                                                                                                                                                                         </t>
    </r>
    <r>
      <rPr>
        <b/>
        <sz val="14"/>
        <rFont val="Arial Narrow"/>
        <family val="2"/>
      </rPr>
      <t>Á að skila græna bókhaldinu?</t>
    </r>
    <r>
      <rPr>
        <sz val="12"/>
        <rFont val="Arial Narrow"/>
        <family val="2"/>
      </rPr>
      <t xml:space="preserve">
Græna bókhaldinu er skilað inn árlega til Grænna skrefa í starfsemi Reykjavíkurborgar, á netfangið graenskref@reykjavik.is og starfsmenn Grænna skrefa yfirfara, leiðbeina og miðla loks upplýsingum inni á www.graenskref.reykjavik.is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</si>
</sst>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k_r_._-;\-* #,##0\ _k_r_._-;_-* &quot;-&quot;\ _k_r_._-;_-@_-"/>
    <numFmt numFmtId="165" formatCode="0.000"/>
    <numFmt numFmtId="166" formatCode="0.0%"/>
    <numFmt numFmtId="167" formatCode="#,##0.0"/>
    <numFmt numFmtId="168" formatCode="0.0"/>
    <numFmt numFmtId="169" formatCode="0;\-0;;@"/>
  </numFmts>
  <fonts count="72" x14ac:knownFonts="1">
    <font>
      <sz val="11"/>
      <color theme="1"/>
      <name val="Constantia"/>
      <family val="2"/>
      <scheme val="minor"/>
    </font>
    <font>
      <b/>
      <sz val="16"/>
      <color rgb="FF4F81BD"/>
      <name val="Constantia"/>
      <family val="2"/>
      <scheme val="minor"/>
    </font>
    <font>
      <sz val="11"/>
      <color theme="4" tint="-0.249977111117893"/>
      <name val="Constantia"/>
      <family val="2"/>
      <scheme val="minor"/>
    </font>
    <font>
      <sz val="9"/>
      <color indexed="81"/>
      <name val="Tahoma"/>
      <family val="2"/>
    </font>
    <font>
      <b/>
      <sz val="9"/>
      <color indexed="81"/>
      <name val="Tahoma"/>
      <family val="2"/>
    </font>
    <font>
      <sz val="11"/>
      <color theme="1"/>
      <name val="Symbol"/>
      <family val="1"/>
      <charset val="2"/>
    </font>
    <font>
      <sz val="11"/>
      <color theme="1"/>
      <name val="Constantia"/>
      <family val="2"/>
      <scheme val="minor"/>
    </font>
    <font>
      <sz val="11"/>
      <color theme="0"/>
      <name val="Constantia"/>
      <family val="2"/>
      <scheme val="minor"/>
    </font>
    <font>
      <sz val="11"/>
      <color theme="1" tint="0.499984740745262"/>
      <name val="Georgia"/>
      <family val="1"/>
    </font>
    <font>
      <b/>
      <sz val="28"/>
      <color theme="1"/>
      <name val="Georgia"/>
      <family val="1"/>
    </font>
    <font>
      <sz val="36"/>
      <color theme="1"/>
      <name val="Georgia"/>
      <family val="1"/>
    </font>
    <font>
      <u/>
      <sz val="11"/>
      <color theme="10"/>
      <name val="Constantia"/>
      <family val="2"/>
    </font>
    <font>
      <sz val="10"/>
      <name val="Arial"/>
      <family val="2"/>
    </font>
    <font>
      <b/>
      <sz val="11"/>
      <color theme="8" tint="0.79998168889431442"/>
      <name val="Constantia"/>
      <family val="1"/>
      <scheme val="minor"/>
    </font>
    <font>
      <sz val="14"/>
      <color theme="1"/>
      <name val="Arial Narrow"/>
      <family val="2"/>
    </font>
    <font>
      <sz val="14"/>
      <color theme="0"/>
      <name val="Arial Narrow"/>
      <family val="2"/>
    </font>
    <font>
      <sz val="11"/>
      <color theme="1"/>
      <name val="Arial Narrow"/>
      <family val="2"/>
    </font>
    <font>
      <sz val="36"/>
      <color theme="1" tint="4.9989318521683403E-2"/>
      <name val="Arial Narrow"/>
      <family val="2"/>
    </font>
    <font>
      <sz val="48"/>
      <color theme="1" tint="4.9989318521683403E-2"/>
      <name val="Arial Narrow"/>
      <family val="2"/>
    </font>
    <font>
      <sz val="16"/>
      <color theme="1" tint="0.34998626667073579"/>
      <name val="Arial Narrow"/>
      <family val="2"/>
    </font>
    <font>
      <sz val="18"/>
      <color theme="1"/>
      <name val="Arial Narrow"/>
      <family val="2"/>
    </font>
    <font>
      <vertAlign val="superscript"/>
      <sz val="11"/>
      <color theme="1"/>
      <name val="Arial Narrow"/>
      <family val="2"/>
    </font>
    <font>
      <vertAlign val="subscript"/>
      <sz val="11"/>
      <color theme="1"/>
      <name val="Arial Narrow"/>
      <family val="2"/>
    </font>
    <font>
      <sz val="11"/>
      <color theme="1" tint="0.499984740745262"/>
      <name val="Arial Narrow"/>
      <family val="2"/>
    </font>
    <font>
      <b/>
      <sz val="28"/>
      <color theme="1"/>
      <name val="Arial Narrow"/>
      <family val="2"/>
    </font>
    <font>
      <b/>
      <sz val="18"/>
      <color theme="1" tint="0.499984740745262"/>
      <name val="Arial Narrow"/>
      <family val="2"/>
    </font>
    <font>
      <b/>
      <sz val="11"/>
      <color theme="1"/>
      <name val="Arial Narrow"/>
      <family val="2"/>
    </font>
    <font>
      <sz val="11"/>
      <name val="Arial Narrow"/>
      <family val="2"/>
    </font>
    <font>
      <b/>
      <vertAlign val="superscript"/>
      <sz val="11"/>
      <name val="Arial Narrow"/>
      <family val="2"/>
    </font>
    <font>
      <sz val="14"/>
      <color theme="1" tint="0.34998626667073579"/>
      <name val="Arial Narrow"/>
      <family val="2"/>
    </font>
    <font>
      <sz val="22"/>
      <color theme="0"/>
      <name val="Arial Narrow"/>
      <family val="2"/>
    </font>
    <font>
      <sz val="24"/>
      <color theme="0"/>
      <name val="Arial Narrow"/>
      <family val="2"/>
    </font>
    <font>
      <sz val="11"/>
      <color indexed="81"/>
      <name val="Tahoma"/>
      <family val="2"/>
    </font>
    <font>
      <sz val="28"/>
      <color theme="1" tint="4.9989318521683403E-2"/>
      <name val="Arial Narrow"/>
      <family val="2"/>
    </font>
    <font>
      <sz val="11"/>
      <color theme="1" tint="0.34998626667073579"/>
      <name val="Arial Narrow"/>
      <family val="2"/>
    </font>
    <font>
      <b/>
      <sz val="11"/>
      <color theme="8" tint="0.79998168889431442"/>
      <name val="Arial Narrow"/>
      <family val="2"/>
    </font>
    <font>
      <b/>
      <sz val="9"/>
      <color theme="8" tint="0.79998168889431442"/>
      <name val="Arial Narrow"/>
      <family val="2"/>
    </font>
    <font>
      <sz val="24"/>
      <color theme="1"/>
      <name val="Constantia"/>
      <family val="2"/>
      <scheme val="minor"/>
    </font>
    <font>
      <sz val="12"/>
      <color indexed="81"/>
      <name val="Tahoma"/>
      <family val="2"/>
    </font>
    <font>
      <sz val="11"/>
      <color theme="4" tint="-0.249977111117893"/>
      <name val="Arial Narrow"/>
      <family val="2"/>
    </font>
    <font>
      <b/>
      <sz val="16"/>
      <color rgb="FF4F81BD"/>
      <name val="Arial Narrow"/>
      <family val="2"/>
    </font>
    <font>
      <sz val="24"/>
      <color theme="1"/>
      <name val="Arial Narrow"/>
      <family val="2"/>
    </font>
    <font>
      <sz val="12"/>
      <color theme="1"/>
      <name val="Arial Narrow"/>
      <family val="2"/>
    </font>
    <font>
      <vertAlign val="superscript"/>
      <sz val="12"/>
      <color theme="1"/>
      <name val="Arial Narrow"/>
      <family val="2"/>
    </font>
    <font>
      <vertAlign val="subscript"/>
      <sz val="12"/>
      <color theme="1"/>
      <name val="Arial Narrow"/>
      <family val="2"/>
    </font>
    <font>
      <sz val="36"/>
      <name val="Arial Narrow"/>
      <family val="2"/>
    </font>
    <font>
      <i/>
      <sz val="18"/>
      <color theme="0" tint="-0.499984740745262"/>
      <name val="Arial Narrow"/>
      <family val="2"/>
    </font>
    <font>
      <sz val="11"/>
      <color rgb="FF333333"/>
      <name val="Arial Narrow"/>
      <family val="2"/>
    </font>
    <font>
      <sz val="12"/>
      <color theme="1" tint="0.34998626667073579"/>
      <name val="Arial Narrow"/>
      <family val="2"/>
    </font>
    <font>
      <b/>
      <sz val="24"/>
      <color theme="8" tint="-0.249977111117893"/>
      <name val="Arial Narrow"/>
      <family val="2"/>
    </font>
    <font>
      <sz val="12"/>
      <color theme="1"/>
      <name val="Constantia"/>
      <family val="2"/>
      <scheme val="minor"/>
    </font>
    <font>
      <sz val="26"/>
      <name val="Arial Narrow"/>
      <family val="2"/>
    </font>
    <font>
      <sz val="12"/>
      <color theme="0"/>
      <name val="Arial Narrow"/>
      <family val="2"/>
    </font>
    <font>
      <sz val="12"/>
      <name val="Arial Narrow"/>
      <family val="2"/>
    </font>
    <font>
      <sz val="14"/>
      <name val="Arial Narrow"/>
      <family val="2"/>
    </font>
    <font>
      <b/>
      <sz val="14"/>
      <name val="Arial Narrow"/>
      <family val="2"/>
    </font>
    <font>
      <b/>
      <sz val="12"/>
      <color theme="1"/>
      <name val="Arial Narrow"/>
      <family val="2"/>
    </font>
    <font>
      <b/>
      <sz val="12"/>
      <color theme="0"/>
      <name val="Arial Narrow"/>
      <family val="2"/>
    </font>
    <font>
      <b/>
      <i/>
      <sz val="36"/>
      <color theme="8" tint="-0.249977111117893"/>
      <name val="Arial Narrow"/>
      <family val="2"/>
    </font>
    <font>
      <sz val="36"/>
      <color theme="8" tint="-0.249977111117893"/>
      <name val="Arial Narrow"/>
      <family val="2"/>
    </font>
    <font>
      <u/>
      <sz val="11"/>
      <color theme="10"/>
      <name val="Constantia"/>
      <family val="2"/>
      <scheme val="minor"/>
    </font>
    <font>
      <b/>
      <u/>
      <sz val="12"/>
      <color theme="8" tint="-0.24994659260841701"/>
      <name val="Arial Narrow"/>
      <family val="2"/>
    </font>
    <font>
      <sz val="14"/>
      <color theme="0" tint="-0.499984740745262"/>
      <name val="Arial Narrow"/>
      <family val="2"/>
    </font>
    <font>
      <b/>
      <vertAlign val="superscript"/>
      <sz val="12"/>
      <color theme="1"/>
      <name val="Arial Narrow"/>
      <family val="2"/>
    </font>
    <font>
      <b/>
      <vertAlign val="subscript"/>
      <sz val="12"/>
      <color theme="1"/>
      <name val="Arial Narrow"/>
      <family val="2"/>
    </font>
    <font>
      <b/>
      <u/>
      <sz val="11"/>
      <color theme="1"/>
      <name val="Arial Narrow"/>
      <family val="2"/>
    </font>
    <font>
      <sz val="34"/>
      <color theme="1" tint="4.9989318521683403E-2"/>
      <name val="Arial Narrow"/>
      <family val="2"/>
    </font>
    <font>
      <b/>
      <sz val="7"/>
      <color theme="8" tint="0.79998168889431442"/>
      <name val="Arial Narrow"/>
      <family val="2"/>
    </font>
    <font>
      <sz val="30"/>
      <color theme="1" tint="4.9989318521683403E-2"/>
      <name val="Arial Narrow"/>
      <family val="2"/>
    </font>
    <font>
      <vertAlign val="subscript"/>
      <sz val="16"/>
      <color theme="1" tint="0.34998626667073579"/>
      <name val="Arial Narrow"/>
      <family val="2"/>
    </font>
    <font>
      <b/>
      <sz val="12"/>
      <color theme="8" tint="-0.249977111117893"/>
      <name val="Arial Narrow"/>
      <family val="2"/>
    </font>
    <font>
      <sz val="9"/>
      <color indexed="81"/>
      <name val="Tahoma"/>
      <charset val="1"/>
    </font>
  </fonts>
  <fills count="16">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5"/>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lightUp">
        <bgColor theme="0" tint="-0.14999847407452621"/>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141">
    <border>
      <left/>
      <right/>
      <top/>
      <bottom/>
      <diagonal/>
    </border>
    <border>
      <left/>
      <right style="thin">
        <color theme="0" tint="-0.34998626667073579"/>
      </right>
      <top/>
      <bottom/>
      <diagonal/>
    </border>
    <border>
      <left/>
      <right/>
      <top/>
      <bottom style="thin">
        <color theme="0" tint="-0.34998626667073579"/>
      </bottom>
      <diagonal/>
    </border>
    <border>
      <left/>
      <right/>
      <top style="thin">
        <color theme="0" tint="-0.34998626667073579"/>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right style="thin">
        <color theme="0" tint="-0.24994659260841701"/>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4.9989318521683403E-2"/>
      </bottom>
      <diagonal/>
    </border>
    <border>
      <left/>
      <right style="thin">
        <color theme="0" tint="-0.24994659260841701"/>
      </right>
      <top style="thin">
        <color theme="0" tint="-4.9989318521683403E-2"/>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24994659260841701"/>
      </left>
      <right style="thin">
        <color theme="0" tint="-0.24994659260841701"/>
      </right>
      <top style="thin">
        <color theme="0" tint="-4.9989318521683403E-2"/>
      </top>
      <bottom/>
      <diagonal/>
    </border>
    <border>
      <left style="thin">
        <color theme="0" tint="-4.9989318521683403E-2"/>
      </left>
      <right style="thin">
        <color theme="0" tint="-0.24994659260841701"/>
      </right>
      <top style="thin">
        <color theme="0" tint="-0.14999847407452621"/>
      </top>
      <bottom style="thin">
        <color theme="0" tint="-0.14999847407452621"/>
      </bottom>
      <diagonal/>
    </border>
    <border>
      <left/>
      <right style="thin">
        <color theme="0" tint="-0.14999847407452621"/>
      </right>
      <top/>
      <bottom style="thin">
        <color theme="0" tint="-4.9989318521683403E-2"/>
      </bottom>
      <diagonal/>
    </border>
    <border>
      <left style="thin">
        <color theme="0" tint="-4.9989318521683403E-2"/>
      </left>
      <right style="thin">
        <color theme="0" tint="-0.14999847407452621"/>
      </right>
      <top style="thin">
        <color theme="0" tint="-0.14999847407452621"/>
      </top>
      <bottom style="thin">
        <color theme="0" tint="-0.14999847407452621"/>
      </bottom>
      <diagonal/>
    </border>
    <border>
      <left style="thin">
        <color theme="0" tint="-0.24994659260841701"/>
      </left>
      <right/>
      <top style="thin">
        <color theme="0" tint="-4.9989318521683403E-2"/>
      </top>
      <bottom/>
      <diagonal/>
    </border>
    <border>
      <left style="thin">
        <color theme="0" tint="-0.14999847407452621"/>
      </left>
      <right style="thin">
        <color theme="0" tint="-0.14999847407452621"/>
      </right>
      <top style="thin">
        <color theme="0" tint="-0.14999847407452621"/>
      </top>
      <bottom/>
      <diagonal/>
    </border>
    <border>
      <left/>
      <right/>
      <top style="thin">
        <color theme="0" tint="-4.9989318521683403E-2"/>
      </top>
      <bottom style="thin">
        <color theme="0" tint="-4.9989318521683403E-2"/>
      </bottom>
      <diagonal/>
    </border>
    <border>
      <left style="thin">
        <color theme="0" tint="-4.9989318521683403E-2"/>
      </left>
      <right style="thin">
        <color theme="0" tint="-0.24994659260841701"/>
      </right>
      <top/>
      <bottom/>
      <diagonal/>
    </border>
    <border>
      <left style="thin">
        <color theme="0" tint="-4.9989318521683403E-2"/>
      </left>
      <right style="thin">
        <color theme="0" tint="-0.24994659260841701"/>
      </right>
      <top style="thin">
        <color theme="0" tint="-0.14999847407452621"/>
      </top>
      <bottom/>
      <diagonal/>
    </border>
    <border>
      <left style="thin">
        <color theme="0" tint="-4.9989318521683403E-2"/>
      </left>
      <right style="thin">
        <color theme="0" tint="-0.24994659260841701"/>
      </right>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top style="thin">
        <color theme="0" tint="-0.249977111117893"/>
      </top>
      <bottom/>
      <diagonal/>
    </border>
    <border>
      <left/>
      <right/>
      <top/>
      <bottom style="thin">
        <color theme="0" tint="-0.249977111117893"/>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thin">
        <color theme="0" tint="-0.14999847407452621"/>
      </left>
      <right/>
      <top/>
      <bottom/>
      <diagonal/>
    </border>
    <border>
      <left style="thin">
        <color theme="0" tint="-4.9989318521683403E-2"/>
      </left>
      <right style="thin">
        <color theme="0" tint="-4.9989318521683403E-2"/>
      </right>
      <top/>
      <bottom style="thin">
        <color theme="0" tint="-4.9989318521683403E-2"/>
      </bottom>
      <diagonal/>
    </border>
    <border>
      <left style="thin">
        <color theme="0" tint="-0.249977111117893"/>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4.9989318521683403E-2"/>
      </left>
      <right/>
      <top style="thin">
        <color theme="0" tint="-0.14999847407452621"/>
      </top>
      <bottom style="thin">
        <color theme="0" tint="-0.14999847407452621"/>
      </bottom>
      <diagonal/>
    </border>
    <border>
      <left style="thin">
        <color theme="0" tint="-0.24994659260841701"/>
      </left>
      <right/>
      <top/>
      <bottom/>
      <diagonal/>
    </border>
    <border>
      <left style="thin">
        <color theme="0" tint="-0.14999847407452621"/>
      </left>
      <right style="thin">
        <color theme="0" tint="-0.24994659260841701"/>
      </right>
      <top style="thin">
        <color theme="0" tint="-0.14999847407452621"/>
      </top>
      <bottom style="thin">
        <color theme="0" tint="-0.14999847407452621"/>
      </bottom>
      <diagonal/>
    </border>
    <border>
      <left style="thin">
        <color theme="0" tint="-4.9989318521683403E-2"/>
      </left>
      <right style="thin">
        <color theme="0" tint="-0.14999847407452621"/>
      </right>
      <top style="thin">
        <color theme="0" tint="-4.9989318521683403E-2"/>
      </top>
      <bottom style="thin">
        <color theme="0" tint="-4.9989318521683403E-2"/>
      </bottom>
      <diagonal/>
    </border>
    <border>
      <left style="thin">
        <color theme="0" tint="-4.9989318521683403E-2"/>
      </left>
      <right style="thin">
        <color theme="0" tint="-0.14999847407452621"/>
      </right>
      <top style="thin">
        <color theme="0" tint="-4.9989318521683403E-2"/>
      </top>
      <bottom style="thin">
        <color theme="0" tint="-0.14999847407452621"/>
      </bottom>
      <diagonal/>
    </border>
    <border>
      <left style="thin">
        <color theme="0" tint="-0.24994659260841701"/>
      </left>
      <right style="thin">
        <color theme="0" tint="-4.9989318521683403E-2"/>
      </right>
      <top style="thin">
        <color theme="0" tint="-4.9989318521683403E-2"/>
      </top>
      <bottom style="thin">
        <color theme="0" tint="-0.14999847407452621"/>
      </bottom>
      <diagonal/>
    </border>
    <border>
      <left/>
      <right/>
      <top style="thin">
        <color theme="0" tint="-4.9989318521683403E-2"/>
      </top>
      <bottom/>
      <diagonal/>
    </border>
    <border>
      <left style="thin">
        <color theme="0" tint="-4.9989318521683403E-2"/>
      </left>
      <right style="thin">
        <color theme="0" tint="-4.9989318521683403E-2"/>
      </right>
      <top style="thin">
        <color theme="0" tint="-0.14999847407452621"/>
      </top>
      <bottom style="thin">
        <color theme="0" tint="-0.14999847407452621"/>
      </bottom>
      <diagonal/>
    </border>
    <border>
      <left/>
      <right style="thin">
        <color theme="0" tint="-0.24994659260841701"/>
      </right>
      <top style="thin">
        <color theme="0" tint="-4.9989318521683403E-2"/>
      </top>
      <bottom/>
      <diagonal/>
    </border>
    <border>
      <left/>
      <right/>
      <top style="thin">
        <color theme="0" tint="-0.14999847407452621"/>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14999847407452621"/>
      </top>
      <bottom/>
      <diagonal/>
    </border>
    <border>
      <left style="thin">
        <color theme="0" tint="-0.24994659260841701"/>
      </left>
      <right style="thin">
        <color theme="0" tint="-0.24994659260841701"/>
      </right>
      <top style="thin">
        <color theme="0" tint="-0.14999847407452621"/>
      </top>
      <bottom style="thin">
        <color theme="0" tint="-0.14999847407452621"/>
      </bottom>
      <diagonal/>
    </border>
    <border>
      <left style="thin">
        <color theme="0" tint="-0.2499465926084170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theme="0" tint="-0.249977111117893"/>
      </left>
      <right style="medium">
        <color theme="0" tint="-0.249977111117893"/>
      </right>
      <top style="thin">
        <color theme="0" tint="-0.14999847407452621"/>
      </top>
      <bottom style="medium">
        <color theme="0" tint="-0.249977111117893"/>
      </bottom>
      <diagonal/>
    </border>
    <border>
      <left/>
      <right style="thin">
        <color theme="0" tint="-0.249977111117893"/>
      </right>
      <top/>
      <bottom/>
      <diagonal/>
    </border>
    <border>
      <left style="thin">
        <color theme="0" tint="-4.9989318521683403E-2"/>
      </left>
      <right style="thin">
        <color theme="0" tint="-0.24994659260841701"/>
      </right>
      <top style="thin">
        <color theme="0" tint="-0.249977111117893"/>
      </top>
      <bottom style="thin">
        <color theme="0" tint="-0.14999847407452621"/>
      </bottom>
      <diagonal/>
    </border>
    <border>
      <left/>
      <right style="thin">
        <color theme="0" tint="-0.24994659260841701"/>
      </right>
      <top style="thin">
        <color theme="0" tint="-0.14999847407452621"/>
      </top>
      <bottom/>
      <diagonal/>
    </border>
    <border>
      <left/>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14999847407452621"/>
      </left>
      <right style="thin">
        <color theme="0" tint="-0.14999847407452621"/>
      </right>
      <top style="thin">
        <color theme="0" tint="-0.249977111117893"/>
      </top>
      <bottom style="double">
        <color theme="0" tint="-0.249977111117893"/>
      </bottom>
      <diagonal/>
    </border>
    <border>
      <left/>
      <right style="thin">
        <color theme="0" tint="-0.14999847407452621"/>
      </right>
      <top style="thin">
        <color theme="0" tint="-0.249977111117893"/>
      </top>
      <bottom style="double">
        <color theme="0" tint="-0.249977111117893"/>
      </bottom>
      <diagonal/>
    </border>
    <border>
      <left style="thin">
        <color theme="0" tint="-0.14999847407452621"/>
      </left>
      <right/>
      <top style="thin">
        <color theme="0" tint="-0.249977111117893"/>
      </top>
      <bottom style="double">
        <color theme="0" tint="-0.249977111117893"/>
      </bottom>
      <diagonal/>
    </border>
    <border>
      <left style="thin">
        <color theme="0" tint="-0.14999847407452621"/>
      </left>
      <right style="thin">
        <color theme="0" tint="-0.249977111117893"/>
      </right>
      <top style="thin">
        <color theme="0" tint="-0.249977111117893"/>
      </top>
      <bottom style="double">
        <color theme="0" tint="-0.249977111117893"/>
      </bottom>
      <diagonal/>
    </border>
    <border>
      <left style="thin">
        <color theme="0" tint="-0.24994659260841701"/>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0.14999847407452621"/>
      </top>
      <bottom/>
      <diagonal/>
    </border>
    <border>
      <left style="thin">
        <color theme="0" tint="-4.9989318521683403E-2"/>
      </left>
      <right style="thin">
        <color theme="0" tint="-0.14999847407452621"/>
      </right>
      <top style="thin">
        <color theme="0" tint="-4.9989318521683403E-2"/>
      </top>
      <bottom/>
      <diagonal/>
    </border>
    <border>
      <left style="thin">
        <color theme="0" tint="-4.9989318521683403E-2"/>
      </left>
      <right style="thin">
        <color theme="0" tint="-0.14999847407452621"/>
      </right>
      <top style="thin">
        <color theme="0" tint="-0.14999847407452621"/>
      </top>
      <bottom/>
      <diagonal/>
    </border>
    <border>
      <left/>
      <right style="thin">
        <color theme="0" tint="-0.24994659260841701"/>
      </right>
      <top style="thin">
        <color theme="0" tint="-0.24994659260841701"/>
      </top>
      <bottom/>
      <diagonal/>
    </border>
    <border>
      <left style="thin">
        <color theme="0" tint="-4.9989318521683403E-2"/>
      </left>
      <right style="thin">
        <color theme="0" tint="-0.24994659260841701"/>
      </right>
      <top style="thin">
        <color theme="0" tint="-0.249977111117893"/>
      </top>
      <bottom style="double">
        <color theme="0" tint="-0.249977111117893"/>
      </bottom>
      <diagonal/>
    </border>
    <border>
      <left style="thin">
        <color theme="0" tint="-4.9989318521683403E-2"/>
      </left>
      <right/>
      <top style="thin">
        <color theme="0" tint="-0.14999847407452621"/>
      </top>
      <bottom/>
      <diagonal/>
    </border>
    <border>
      <left style="thin">
        <color theme="0" tint="-0.24994659260841701"/>
      </left>
      <right style="thin">
        <color theme="0" tint="-0.14999847407452621"/>
      </right>
      <top style="thin">
        <color theme="0" tint="-4.9989318521683403E-2"/>
      </top>
      <bottom style="thin">
        <color theme="0" tint="-0.14999847407452621"/>
      </bottom>
      <diagonal/>
    </border>
    <border>
      <left style="thin">
        <color theme="0" tint="-0.24994659260841701"/>
      </left>
      <right style="thin">
        <color theme="0" tint="-0.24994659260841701"/>
      </right>
      <top/>
      <bottom style="thin">
        <color theme="0" tint="-0.14999847407452621"/>
      </bottom>
      <diagonal/>
    </border>
    <border>
      <left style="thin">
        <color theme="0" tint="-0.24994659260841701"/>
      </left>
      <right style="thin">
        <color theme="0" tint="-0.24994659260841701"/>
      </right>
      <top style="thin">
        <color theme="0" tint="-4.9989318521683403E-2"/>
      </top>
      <bottom style="thin">
        <color theme="0" tint="-0.14999847407452621"/>
      </bottom>
      <diagonal/>
    </border>
    <border>
      <left/>
      <right style="thin">
        <color theme="0" tint="-0.14999847407452621"/>
      </right>
      <top style="thin">
        <color theme="0" tint="-4.9989318521683403E-2"/>
      </top>
      <bottom style="thin">
        <color theme="0" tint="-4.9989318521683403E-2"/>
      </bottom>
      <diagonal/>
    </border>
    <border>
      <left style="thin">
        <color theme="0" tint="-0.24994659260841701"/>
      </left>
      <right/>
      <top/>
      <bottom style="thin">
        <color theme="0" tint="-0.14999847407452621"/>
      </bottom>
      <diagonal/>
    </border>
    <border>
      <left style="thin">
        <color theme="0" tint="-0.14999847407452621"/>
      </left>
      <right style="thin">
        <color theme="0" tint="-0.24994659260841701"/>
      </right>
      <top style="thin">
        <color theme="0" tint="-4.9989318521683403E-2"/>
      </top>
      <bottom style="thin">
        <color theme="0" tint="-0.14999847407452621"/>
      </bottom>
      <diagonal/>
    </border>
    <border>
      <left/>
      <right style="thin">
        <color theme="0" tint="-0.24994659260841701"/>
      </right>
      <top/>
      <bottom/>
      <diagonal/>
    </border>
    <border>
      <left/>
      <right/>
      <top style="double">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4.9989318521683403E-2"/>
      </left>
      <right style="thin">
        <color theme="0" tint="-0.14999847407452621"/>
      </right>
      <top style="thin">
        <color theme="0" tint="-0.14999847407452621"/>
      </top>
      <bottom style="thin">
        <color theme="0" tint="-0.249977111117893"/>
      </bottom>
      <diagonal/>
    </border>
    <border>
      <left/>
      <right style="thin">
        <color theme="0" tint="-0.34998626667073579"/>
      </right>
      <top style="thin">
        <color theme="0" tint="-0.249977111117893"/>
      </top>
      <bottom style="double">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D9D9D9"/>
      </right>
      <top style="thin">
        <color rgb="FFD9D9D9"/>
      </top>
      <bottom style="thin">
        <color rgb="FFD9D9D9"/>
      </bottom>
      <diagonal/>
    </border>
    <border>
      <left style="thin">
        <color theme="0" tint="-0.24994659260841701"/>
      </left>
      <right style="thin">
        <color theme="0" tint="-0.249977111117893"/>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style="thin">
        <color rgb="FFD9D9D9"/>
      </top>
      <bottom style="thin">
        <color rgb="FFD9D9D9"/>
      </bottom>
      <diagonal/>
    </border>
    <border>
      <left/>
      <right style="thin">
        <color theme="0" tint="-0.249977111117893"/>
      </right>
      <top style="thin">
        <color rgb="FFD9D9D9"/>
      </top>
      <bottom style="thin">
        <color theme="0" tint="-4.9989318521683403E-2"/>
      </bottom>
      <diagonal/>
    </border>
    <border>
      <left/>
      <right style="thin">
        <color theme="0" tint="-0.249977111117893"/>
      </right>
      <top style="thin">
        <color theme="0" tint="-4.9989318521683403E-2"/>
      </top>
      <bottom style="thin">
        <color theme="0" tint="-4.9989318521683403E-2"/>
      </bottom>
      <diagonal/>
    </border>
    <border>
      <left/>
      <right style="thin">
        <color theme="0" tint="-0.249977111117893"/>
      </right>
      <top style="thin">
        <color theme="0" tint="-4.9989318521683403E-2"/>
      </top>
      <bottom style="thin">
        <color theme="0" tint="-0.249977111117893"/>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theme="0" tint="-0.24994659260841701"/>
      </left>
      <right style="medium">
        <color theme="0" tint="-0.34998626667073579"/>
      </right>
      <top style="thin">
        <color theme="0" tint="-4.9989318521683403E-2"/>
      </top>
      <bottom style="thin">
        <color theme="0" tint="-4.9989318521683403E-2"/>
      </bottom>
      <diagonal/>
    </border>
    <border>
      <left/>
      <right style="medium">
        <color theme="0" tint="-0.34998626667073579"/>
      </right>
      <top/>
      <bottom/>
      <diagonal/>
    </border>
    <border>
      <left/>
      <right style="medium">
        <color theme="0" tint="-0.34998626667073579"/>
      </right>
      <top style="thin">
        <color theme="0" tint="-0.249977111117893"/>
      </top>
      <bottom style="double">
        <color theme="0" tint="-0.249977111117893"/>
      </bottom>
      <diagonal/>
    </border>
    <border>
      <left/>
      <right style="medium">
        <color theme="0" tint="-0.34998626667073579"/>
      </right>
      <top style="thin">
        <color theme="0" tint="-0.249977111117893"/>
      </top>
      <bottom/>
      <diagonal/>
    </border>
    <border>
      <left style="thin">
        <color theme="0" tint="-0.24994659260841701"/>
      </left>
      <right style="medium">
        <color theme="0" tint="-0.34998626667073579"/>
      </right>
      <top style="thin">
        <color theme="0" tint="-0.14999847407452621"/>
      </top>
      <bottom style="thin">
        <color theme="0" tint="-0.249977111117893"/>
      </bottom>
      <diagonal/>
    </border>
    <border>
      <left style="thin">
        <color theme="0" tint="-0.24994659260841701"/>
      </left>
      <right style="medium">
        <color theme="0" tint="-0.34998626667073579"/>
      </right>
      <top style="thin">
        <color theme="0" tint="-0.14999847407452621"/>
      </top>
      <bottom style="thin">
        <color theme="0" tint="-0.14999847407452621"/>
      </bottom>
      <diagonal/>
    </border>
    <border>
      <left style="thin">
        <color theme="0" tint="-0.14999847407452621"/>
      </left>
      <right style="medium">
        <color theme="0" tint="-0.34998626667073579"/>
      </right>
      <top style="thin">
        <color theme="0" tint="-0.14999847407452621"/>
      </top>
      <bottom style="thin">
        <color theme="0" tint="-0.249977111117893"/>
      </bottom>
      <diagonal/>
    </border>
    <border>
      <left style="thin">
        <color theme="0" tint="-0.14999847407452621"/>
      </left>
      <right style="medium">
        <color theme="0" tint="-0.34998626667073579"/>
      </right>
      <top style="thin">
        <color theme="0" tint="-0.14999847407452621"/>
      </top>
      <bottom style="thin">
        <color theme="0" tint="-0.14999847407452621"/>
      </bottom>
      <diagonal/>
    </border>
    <border>
      <left style="thin">
        <color theme="0" tint="-0.249977111117893"/>
      </left>
      <right style="thin">
        <color theme="0" tint="-0.24994659260841701"/>
      </right>
      <top style="thin">
        <color theme="0" tint="-0.14999847407452621"/>
      </top>
      <bottom style="thin">
        <color theme="0" tint="-0.14999847407452621"/>
      </bottom>
      <diagonal/>
    </border>
    <border>
      <left/>
      <right/>
      <top/>
      <bottom style="double">
        <color theme="0" tint="-0.249977111117893"/>
      </bottom>
      <diagonal/>
    </border>
    <border>
      <left style="thin">
        <color theme="0" tint="-0.249977111117893"/>
      </left>
      <right style="thin">
        <color theme="0" tint="-0.249977111117893"/>
      </right>
      <top style="thin">
        <color theme="0" tint="-0.14999847407452621"/>
      </top>
      <bottom style="double">
        <color theme="0" tint="-0.249977111117893"/>
      </bottom>
      <diagonal/>
    </border>
    <border>
      <left style="thin">
        <color theme="0" tint="-0.249977111117893"/>
      </left>
      <right/>
      <top style="thin">
        <color theme="0" tint="-0.14999847407452621"/>
      </top>
      <bottom style="double">
        <color theme="0" tint="-0.249977111117893"/>
      </bottom>
      <diagonal/>
    </border>
    <border>
      <left/>
      <right style="thin">
        <color theme="0" tint="-0.24994659260841701"/>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14999847407452621"/>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bottom style="thin">
        <color theme="0" tint="-0.14999847407452621"/>
      </bottom>
      <diagonal/>
    </border>
    <border>
      <left/>
      <right/>
      <top/>
      <bottom style="thin">
        <color theme="0" tint="-4.9989318521683403E-2"/>
      </bottom>
      <diagonal/>
    </border>
    <border>
      <left/>
      <right style="medium">
        <color theme="0" tint="-0.34998626667073579"/>
      </right>
      <top/>
      <bottom style="thin">
        <color theme="0" tint="-4.9989318521683403E-2"/>
      </bottom>
      <diagonal/>
    </border>
    <border>
      <left style="thin">
        <color theme="0" tint="-0.14999847407452621"/>
      </left>
      <right style="thin">
        <color theme="0" tint="-0.249977111117893"/>
      </right>
      <top/>
      <bottom style="thin">
        <color theme="0" tint="-0.14999847407452621"/>
      </bottom>
      <diagonal/>
    </border>
    <border>
      <left style="thin">
        <color theme="0" tint="-0.249977111117893"/>
      </left>
      <right style="thin">
        <color theme="0" tint="-0.24994659260841701"/>
      </right>
      <top/>
      <bottom style="double">
        <color theme="0" tint="-0.249977111117893"/>
      </bottom>
      <diagonal/>
    </border>
    <border>
      <left style="thin">
        <color theme="0" tint="-0.24994659260841701"/>
      </left>
      <right style="thin">
        <color theme="0" tint="-0.249977111117893"/>
      </right>
      <top style="thin">
        <color theme="0" tint="-0.14999847407452621"/>
      </top>
      <bottom style="thin">
        <color theme="0" tint="-0.14999847407452621"/>
      </bottom>
      <diagonal/>
    </border>
    <border>
      <left/>
      <right style="thin">
        <color theme="0" tint="-0.249977111117893"/>
      </right>
      <top/>
      <bottom style="double">
        <color theme="0" tint="-0.249977111117893"/>
      </bottom>
      <diagonal/>
    </border>
    <border>
      <left/>
      <right style="thin">
        <color theme="0" tint="-0.249977111117893"/>
      </right>
      <top style="thin">
        <color theme="0" tint="-0.24994659260841701"/>
      </top>
      <bottom/>
      <diagonal/>
    </border>
    <border>
      <left/>
      <right style="medium">
        <color theme="0" tint="-0.34998626667073579"/>
      </right>
      <top style="thin">
        <color theme="0" tint="-0.14999847407452621"/>
      </top>
      <bottom style="thin">
        <color theme="0" tint="-0.14999847407452621"/>
      </bottom>
      <diagonal/>
    </border>
    <border>
      <left style="thin">
        <color theme="0" tint="-0.24994659260841701"/>
      </left>
      <right style="thin">
        <color theme="0" tint="-0.24994659260841701"/>
      </right>
      <top/>
      <bottom style="thin">
        <color theme="0" tint="-4.9989318521683403E-2"/>
      </bottom>
      <diagonal/>
    </border>
    <border>
      <left/>
      <right style="thin">
        <color theme="0" tint="-0.249977111117893"/>
      </right>
      <top/>
      <bottom style="thin">
        <color theme="0" tint="-0.14999847407452621"/>
      </bottom>
      <diagonal/>
    </border>
    <border>
      <left style="thin">
        <color theme="0" tint="-0.24994659260841701"/>
      </left>
      <right/>
      <top style="thin">
        <color theme="0" tint="-0.14999847407452621"/>
      </top>
      <bottom/>
      <diagonal/>
    </border>
    <border>
      <left style="thin">
        <color theme="0" tint="-0.249977111117893"/>
      </left>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14999847407452621"/>
      </top>
      <bottom style="double">
        <color theme="0" tint="-0.249977111117893"/>
      </bottom>
      <diagonal/>
    </border>
    <border>
      <left style="medium">
        <color theme="0" tint="-0.34998626667073579"/>
      </left>
      <right/>
      <top/>
      <bottom/>
      <diagonal/>
    </border>
    <border>
      <left style="thin">
        <color theme="0" tint="-0.14999847407452621"/>
      </left>
      <right style="medium">
        <color theme="0" tint="-0.34998626667073579"/>
      </right>
      <top style="thin">
        <color theme="0" tint="-0.14999847407452621"/>
      </top>
      <bottom/>
      <diagonal/>
    </border>
    <border>
      <left style="thin">
        <color theme="0" tint="-0.249977111117893"/>
      </left>
      <right style="thin">
        <color theme="0" tint="-0.24994659260841701"/>
      </right>
      <top style="thin">
        <color theme="0" tint="-0.14999847407452621"/>
      </top>
      <bottom style="thin">
        <color theme="0" tint="-0.249977111117893"/>
      </bottom>
      <diagonal/>
    </border>
    <border>
      <left style="thin">
        <color theme="0" tint="-0.249977111117893"/>
      </left>
      <right style="thin">
        <color theme="0" tint="-0.249977111117893"/>
      </right>
      <top style="thin">
        <color theme="0" tint="-0.14999847407452621"/>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s>
  <cellStyleXfs count="11">
    <xf numFmtId="0" fontId="0" fillId="0" borderId="0"/>
    <xf numFmtId="0" fontId="7" fillId="2"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9" fillId="5" borderId="0">
      <alignment horizontal="left" vertical="top" wrapText="1"/>
    </xf>
    <xf numFmtId="0" fontId="10" fillId="4" borderId="2">
      <alignment horizontal="right"/>
    </xf>
    <xf numFmtId="0" fontId="6" fillId="0" borderId="0"/>
    <xf numFmtId="0" fontId="11" fillId="0" borderId="0" applyNumberFormat="0" applyFill="0" applyBorder="0" applyAlignment="0" applyProtection="0">
      <alignment vertical="top"/>
      <protection locked="0"/>
    </xf>
    <xf numFmtId="0" fontId="12" fillId="0" borderId="0"/>
    <xf numFmtId="0" fontId="60" fillId="0" borderId="0" applyNumberFormat="0" applyFill="0" applyBorder="0" applyAlignment="0" applyProtection="0"/>
    <xf numFmtId="9" fontId="6" fillId="0" borderId="0" applyFont="0" applyFill="0" applyBorder="0" applyAlignment="0" applyProtection="0"/>
  </cellStyleXfs>
  <cellXfs count="647">
    <xf numFmtId="0" fontId="0" fillId="0" borderId="0" xfId="0"/>
    <xf numFmtId="0" fontId="0" fillId="0" borderId="0" xfId="0" applyFill="1" applyAlignment="1">
      <alignment wrapText="1"/>
    </xf>
    <xf numFmtId="0" fontId="8" fillId="0" borderId="0" xfId="0" applyFont="1" applyFill="1" applyBorder="1"/>
    <xf numFmtId="0" fontId="8" fillId="0" borderId="0" xfId="0" applyFont="1" applyFill="1"/>
    <xf numFmtId="0" fontId="2" fillId="0" borderId="0" xfId="0" applyFont="1" applyFill="1" applyAlignment="1">
      <alignment wrapText="1"/>
    </xf>
    <xf numFmtId="0" fontId="1" fillId="0" borderId="0" xfId="0" applyFont="1" applyFill="1" applyAlignment="1">
      <alignment horizontal="center" wrapText="1"/>
    </xf>
    <xf numFmtId="0" fontId="5" fillId="0" borderId="0" xfId="0" applyFont="1" applyFill="1" applyAlignment="1">
      <alignment horizontal="left" vertical="center" wrapText="1"/>
    </xf>
    <xf numFmtId="0" fontId="8" fillId="4" borderId="0" xfId="0" applyFont="1" applyFill="1"/>
    <xf numFmtId="0" fontId="8" fillId="4" borderId="0" xfId="0" applyFont="1" applyFill="1" applyAlignment="1">
      <alignment horizontal="left" vertical="top" wrapText="1"/>
    </xf>
    <xf numFmtId="0" fontId="8" fillId="4" borderId="0" xfId="0" applyFont="1" applyFill="1" applyAlignment="1">
      <alignment wrapText="1"/>
    </xf>
    <xf numFmtId="0" fontId="9" fillId="4" borderId="0" xfId="0" applyFont="1" applyFill="1" applyAlignment="1">
      <alignment horizontal="left" vertical="top" wrapText="1"/>
    </xf>
    <xf numFmtId="0" fontId="16" fillId="0" borderId="28" xfId="0" applyFont="1" applyFill="1" applyBorder="1" applyAlignment="1" applyProtection="1">
      <alignment wrapText="1"/>
      <protection locked="0"/>
    </xf>
    <xf numFmtId="0" fontId="16" fillId="9" borderId="17" xfId="0" applyFont="1" applyFill="1" applyBorder="1" applyAlignment="1" applyProtection="1">
      <alignment wrapText="1"/>
      <protection locked="0"/>
    </xf>
    <xf numFmtId="0" fontId="16" fillId="0" borderId="13" xfId="0" applyFont="1" applyFill="1" applyBorder="1" applyAlignment="1" applyProtection="1">
      <alignment wrapText="1"/>
      <protection locked="0"/>
    </xf>
    <xf numFmtId="0" fontId="16" fillId="0" borderId="26" xfId="0" applyFont="1" applyFill="1" applyBorder="1" applyAlignment="1" applyProtection="1">
      <alignment wrapText="1"/>
      <protection locked="0"/>
    </xf>
    <xf numFmtId="0" fontId="16" fillId="0" borderId="9" xfId="0" applyFont="1" applyFill="1" applyBorder="1" applyAlignment="1" applyProtection="1">
      <alignment wrapText="1"/>
      <protection locked="0"/>
    </xf>
    <xf numFmtId="0" fontId="16" fillId="0" borderId="27" xfId="0" applyFont="1" applyFill="1" applyBorder="1" applyAlignment="1" applyProtection="1">
      <alignment wrapText="1"/>
      <protection locked="0"/>
    </xf>
    <xf numFmtId="0" fontId="16" fillId="9" borderId="25" xfId="0" applyFont="1" applyFill="1" applyBorder="1" applyAlignment="1" applyProtection="1">
      <alignment wrapText="1"/>
      <protection locked="0"/>
    </xf>
    <xf numFmtId="0" fontId="16" fillId="0" borderId="20" xfId="0" applyFont="1" applyFill="1" applyBorder="1" applyAlignment="1" applyProtection="1">
      <alignment wrapText="1"/>
      <protection locked="0"/>
    </xf>
    <xf numFmtId="0" fontId="16" fillId="9" borderId="23" xfId="0" applyFont="1" applyFill="1" applyBorder="1" applyAlignment="1" applyProtection="1">
      <alignment wrapText="1"/>
      <protection locked="0"/>
    </xf>
    <xf numFmtId="0" fontId="16" fillId="0" borderId="0" xfId="0" applyFont="1" applyFill="1" applyAlignment="1">
      <alignment wrapText="1"/>
    </xf>
    <xf numFmtId="0" fontId="16" fillId="4" borderId="0" xfId="0" applyFont="1" applyFill="1" applyBorder="1" applyAlignment="1">
      <alignment wrapText="1"/>
    </xf>
    <xf numFmtId="0" fontId="14" fillId="0" borderId="0" xfId="0" applyFont="1" applyFill="1" applyBorder="1" applyAlignment="1">
      <alignment wrapText="1"/>
    </xf>
    <xf numFmtId="0" fontId="23" fillId="4" borderId="0" xfId="0" applyFont="1" applyFill="1" applyAlignment="1">
      <alignment wrapText="1"/>
    </xf>
    <xf numFmtId="0" fontId="23" fillId="4" borderId="0" xfId="0" applyFont="1" applyFill="1"/>
    <xf numFmtId="0" fontId="24" fillId="4" borderId="0" xfId="0" applyFont="1" applyFill="1" applyAlignment="1">
      <alignment horizontal="left" vertical="top" wrapText="1"/>
    </xf>
    <xf numFmtId="0" fontId="25" fillId="4" borderId="0" xfId="0" applyFont="1" applyFill="1" applyAlignment="1">
      <alignment wrapText="1"/>
    </xf>
    <xf numFmtId="0" fontId="24" fillId="4" borderId="0" xfId="4" applyFont="1" applyFill="1">
      <alignment horizontal="left" vertical="top" wrapText="1"/>
    </xf>
    <xf numFmtId="0" fontId="23" fillId="4" borderId="0" xfId="0" applyFont="1" applyFill="1" applyAlignment="1">
      <alignment vertical="top" wrapText="1"/>
    </xf>
    <xf numFmtId="0" fontId="23" fillId="4" borderId="0" xfId="0" applyFont="1" applyFill="1" applyAlignment="1">
      <alignment horizontal="left" vertical="top" wrapText="1"/>
    </xf>
    <xf numFmtId="0" fontId="23" fillId="4" borderId="0" xfId="0" applyFont="1" applyFill="1" applyBorder="1"/>
    <xf numFmtId="0" fontId="23" fillId="4" borderId="0" xfId="0" applyFont="1" applyFill="1" applyBorder="1" applyAlignment="1">
      <alignment wrapText="1"/>
    </xf>
    <xf numFmtId="0" fontId="16" fillId="4" borderId="0" xfId="0" applyFont="1" applyFill="1"/>
    <xf numFmtId="0" fontId="26" fillId="4" borderId="0" xfId="0" applyFont="1" applyFill="1" applyBorder="1"/>
    <xf numFmtId="0" fontId="16" fillId="0" borderId="0" xfId="0" applyFont="1"/>
    <xf numFmtId="0" fontId="16" fillId="4" borderId="0" xfId="0" applyFont="1" applyFill="1" applyBorder="1"/>
    <xf numFmtId="0" fontId="16" fillId="7" borderId="0" xfId="2" applyFont="1" applyFill="1" applyAlignment="1">
      <alignment horizontal="right" wrapText="1"/>
    </xf>
    <xf numFmtId="0" fontId="16" fillId="0" borderId="0" xfId="0" applyFont="1" applyAlignment="1">
      <alignment wrapText="1"/>
    </xf>
    <xf numFmtId="0" fontId="16" fillId="4" borderId="0" xfId="0" applyFont="1" applyFill="1" applyAlignment="1">
      <alignment wrapText="1"/>
    </xf>
    <xf numFmtId="0" fontId="16" fillId="7" borderId="0" xfId="2" applyFont="1" applyFill="1" applyBorder="1" applyAlignment="1">
      <alignment horizontal="right" wrapText="1"/>
    </xf>
    <xf numFmtId="0" fontId="16" fillId="7" borderId="10" xfId="2" applyFont="1" applyFill="1" applyBorder="1" applyAlignment="1">
      <alignment horizontal="right" wrapText="1"/>
    </xf>
    <xf numFmtId="0" fontId="16" fillId="4" borderId="0" xfId="2" applyFont="1" applyFill="1" applyBorder="1" applyAlignment="1">
      <alignment horizontal="right" wrapText="1"/>
    </xf>
    <xf numFmtId="166" fontId="16" fillId="4" borderId="0" xfId="0" applyNumberFormat="1" applyFont="1" applyFill="1" applyBorder="1" applyAlignment="1">
      <alignment wrapText="1"/>
    </xf>
    <xf numFmtId="0" fontId="16" fillId="4" borderId="0" xfId="0" applyFont="1" applyFill="1" applyBorder="1" applyAlignment="1" applyProtection="1">
      <alignment wrapText="1"/>
      <protection locked="0"/>
    </xf>
    <xf numFmtId="0" fontId="16" fillId="4" borderId="0" xfId="2" applyFont="1" applyFill="1" applyAlignment="1">
      <alignment horizontal="right" wrapText="1"/>
    </xf>
    <xf numFmtId="166" fontId="16" fillId="4" borderId="0" xfId="0" applyNumberFormat="1" applyFont="1" applyFill="1" applyAlignment="1">
      <alignment wrapText="1"/>
    </xf>
    <xf numFmtId="2" fontId="16" fillId="4" borderId="0" xfId="0" applyNumberFormat="1" applyFont="1" applyFill="1" applyAlignment="1">
      <alignment wrapText="1"/>
    </xf>
    <xf numFmtId="3" fontId="16" fillId="4" borderId="0" xfId="0" applyNumberFormat="1" applyFont="1" applyFill="1" applyBorder="1" applyAlignment="1">
      <alignment wrapText="1"/>
    </xf>
    <xf numFmtId="0" fontId="35" fillId="8" borderId="0" xfId="0" applyFont="1" applyFill="1" applyAlignment="1">
      <alignment horizontal="center" vertical="center" textRotation="90" wrapText="1"/>
    </xf>
    <xf numFmtId="0" fontId="33" fillId="4" borderId="0" xfId="0" applyFont="1" applyFill="1" applyAlignment="1">
      <alignment horizontal="center" vertical="top" textRotation="90" wrapText="1"/>
    </xf>
    <xf numFmtId="0" fontId="37" fillId="0" borderId="0" xfId="0" applyFont="1" applyFill="1" applyAlignment="1">
      <alignment wrapText="1"/>
    </xf>
    <xf numFmtId="0" fontId="31" fillId="8" borderId="2" xfId="5" applyFont="1" applyFill="1" applyAlignment="1"/>
    <xf numFmtId="0" fontId="19" fillId="4" borderId="0" xfId="0" applyFont="1" applyFill="1" applyBorder="1" applyAlignment="1">
      <alignment vertical="top" wrapText="1"/>
    </xf>
    <xf numFmtId="2" fontId="8" fillId="4" borderId="0" xfId="0" applyNumberFormat="1" applyFont="1" applyFill="1"/>
    <xf numFmtId="2" fontId="1" fillId="0" borderId="0" xfId="0" applyNumberFormat="1" applyFont="1" applyFill="1" applyAlignment="1">
      <alignment horizontal="center" wrapText="1"/>
    </xf>
    <xf numFmtId="2" fontId="16" fillId="4" borderId="20" xfId="0" applyNumberFormat="1" applyFont="1" applyFill="1" applyBorder="1" applyAlignment="1">
      <alignment wrapText="1"/>
    </xf>
    <xf numFmtId="2" fontId="0" fillId="0" borderId="0" xfId="0" applyNumberFormat="1" applyFill="1" applyAlignment="1">
      <alignment wrapText="1"/>
    </xf>
    <xf numFmtId="10" fontId="8" fillId="4" borderId="0" xfId="0" applyNumberFormat="1" applyFont="1" applyFill="1"/>
    <xf numFmtId="10" fontId="1" fillId="0" borderId="0" xfId="0" applyNumberFormat="1" applyFont="1" applyFill="1" applyAlignment="1">
      <alignment horizontal="center" wrapText="1"/>
    </xf>
    <xf numFmtId="10" fontId="16" fillId="4" borderId="7" xfId="0" applyNumberFormat="1" applyFont="1" applyFill="1" applyBorder="1" applyAlignment="1">
      <alignment wrapText="1"/>
    </xf>
    <xf numFmtId="10" fontId="0" fillId="0" borderId="0" xfId="0" applyNumberFormat="1" applyFill="1" applyAlignment="1">
      <alignment wrapText="1"/>
    </xf>
    <xf numFmtId="2" fontId="16" fillId="0" borderId="0" xfId="0" applyNumberFormat="1" applyFont="1" applyAlignment="1">
      <alignment wrapText="1"/>
    </xf>
    <xf numFmtId="2" fontId="16" fillId="4" borderId="22" xfId="0" applyNumberFormat="1" applyFont="1" applyFill="1" applyBorder="1" applyAlignment="1">
      <alignment wrapText="1"/>
    </xf>
    <xf numFmtId="2" fontId="16" fillId="4" borderId="6" xfId="0" applyNumberFormat="1" applyFont="1" applyFill="1" applyBorder="1" applyAlignment="1">
      <alignment wrapText="1"/>
    </xf>
    <xf numFmtId="2" fontId="16" fillId="0" borderId="8" xfId="0" applyNumberFormat="1" applyFont="1" applyBorder="1" applyAlignment="1">
      <alignment wrapText="1"/>
    </xf>
    <xf numFmtId="2" fontId="16" fillId="0" borderId="30" xfId="0" applyNumberFormat="1" applyFont="1" applyBorder="1" applyAlignment="1">
      <alignment wrapText="1"/>
    </xf>
    <xf numFmtId="10" fontId="16" fillId="4" borderId="24" xfId="0" applyNumberFormat="1" applyFont="1" applyFill="1" applyBorder="1" applyAlignment="1">
      <alignment wrapText="1"/>
    </xf>
    <xf numFmtId="3" fontId="0" fillId="0" borderId="0" xfId="0" applyNumberFormat="1" applyFill="1" applyAlignment="1">
      <alignment wrapText="1"/>
    </xf>
    <xf numFmtId="3" fontId="1" fillId="0" borderId="0" xfId="0" applyNumberFormat="1" applyFont="1" applyFill="1" applyAlignment="1">
      <alignment horizontal="center" wrapText="1"/>
    </xf>
    <xf numFmtId="3" fontId="16" fillId="9" borderId="15" xfId="0" applyNumberFormat="1" applyFont="1" applyFill="1" applyBorder="1" applyAlignment="1" applyProtection="1">
      <alignment wrapText="1"/>
      <protection locked="0"/>
    </xf>
    <xf numFmtId="3" fontId="16" fillId="9" borderId="19" xfId="0" applyNumberFormat="1" applyFont="1" applyFill="1" applyBorder="1" applyAlignment="1" applyProtection="1">
      <alignment wrapText="1"/>
      <protection locked="0"/>
    </xf>
    <xf numFmtId="2" fontId="16" fillId="4" borderId="7" xfId="0" applyNumberFormat="1" applyFont="1" applyFill="1" applyBorder="1" applyAlignment="1">
      <alignment wrapText="1"/>
    </xf>
    <xf numFmtId="2" fontId="27" fillId="0" borderId="6" xfId="0" applyNumberFormat="1" applyFont="1" applyFill="1" applyBorder="1" applyAlignment="1">
      <alignment wrapText="1"/>
    </xf>
    <xf numFmtId="0" fontId="23" fillId="4" borderId="0" xfId="0" applyFont="1" applyFill="1" applyAlignment="1">
      <alignment horizontal="left" vertical="top" wrapText="1"/>
    </xf>
    <xf numFmtId="0" fontId="34" fillId="4" borderId="0" xfId="0" applyFont="1" applyFill="1" applyBorder="1" applyAlignment="1">
      <alignment horizontal="left" vertical="top" wrapText="1"/>
    </xf>
    <xf numFmtId="2" fontId="23" fillId="4" borderId="0" xfId="0" applyNumberFormat="1" applyFont="1" applyFill="1"/>
    <xf numFmtId="0" fontId="23" fillId="0" borderId="0" xfId="0" applyFont="1" applyFill="1"/>
    <xf numFmtId="0" fontId="23" fillId="0" borderId="0" xfId="0" applyFont="1" applyFill="1" applyBorder="1"/>
    <xf numFmtId="0" fontId="39" fillId="0" borderId="0" xfId="0" applyFont="1" applyFill="1" applyAlignment="1">
      <alignment wrapText="1"/>
    </xf>
    <xf numFmtId="0" fontId="40" fillId="0" borderId="0" xfId="0" applyFont="1" applyFill="1" applyAlignment="1">
      <alignment horizontal="center" wrapText="1"/>
    </xf>
    <xf numFmtId="2" fontId="40" fillId="0" borderId="0" xfId="0" applyNumberFormat="1" applyFont="1" applyFill="1" applyAlignment="1">
      <alignment horizontal="center" wrapText="1"/>
    </xf>
    <xf numFmtId="0" fontId="41" fillId="0" borderId="0" xfId="0" applyFont="1" applyFill="1" applyAlignment="1">
      <alignment wrapText="1"/>
    </xf>
    <xf numFmtId="0" fontId="16" fillId="0" borderId="0" xfId="0" applyFont="1" applyFill="1" applyBorder="1" applyAlignment="1">
      <alignment wrapText="1"/>
    </xf>
    <xf numFmtId="0" fontId="16" fillId="0" borderId="4" xfId="0" applyFont="1" applyFill="1" applyBorder="1" applyProtection="1">
      <protection locked="0"/>
    </xf>
    <xf numFmtId="0" fontId="16" fillId="0" borderId="5" xfId="0" applyFont="1" applyFill="1" applyBorder="1" applyProtection="1">
      <protection locked="0"/>
    </xf>
    <xf numFmtId="0" fontId="16" fillId="0" borderId="0" xfId="0" applyFont="1" applyFill="1" applyAlignment="1">
      <alignment horizontal="left" vertical="center" wrapText="1"/>
    </xf>
    <xf numFmtId="2" fontId="16" fillId="0" borderId="0" xfId="0" applyNumberFormat="1" applyFont="1" applyFill="1" applyAlignment="1">
      <alignment wrapText="1"/>
    </xf>
    <xf numFmtId="0" fontId="35" fillId="4" borderId="0" xfId="0" applyFont="1" applyFill="1" applyAlignment="1">
      <alignment horizontal="center" vertical="center" textRotation="90" wrapText="1"/>
    </xf>
    <xf numFmtId="10" fontId="23" fillId="4" borderId="0" xfId="0" applyNumberFormat="1" applyFont="1" applyFill="1"/>
    <xf numFmtId="0" fontId="25" fillId="0" borderId="0" xfId="0" applyFont="1" applyFill="1" applyAlignment="1">
      <alignment wrapText="1"/>
    </xf>
    <xf numFmtId="0" fontId="23" fillId="0" borderId="0" xfId="0" applyFont="1" applyFill="1" applyAlignment="1">
      <alignment horizontal="left" vertical="top" wrapText="1"/>
    </xf>
    <xf numFmtId="10" fontId="16" fillId="0" borderId="0" xfId="0" applyNumberFormat="1" applyFont="1" applyFill="1" applyAlignment="1">
      <alignment wrapText="1"/>
    </xf>
    <xf numFmtId="10" fontId="40" fillId="0" borderId="0" xfId="0" applyNumberFormat="1" applyFont="1" applyFill="1" applyAlignment="1">
      <alignment horizontal="center" wrapText="1"/>
    </xf>
    <xf numFmtId="3" fontId="23" fillId="4" borderId="0" xfId="0" applyNumberFormat="1" applyFont="1" applyFill="1" applyAlignment="1">
      <alignment wrapText="1"/>
    </xf>
    <xf numFmtId="2" fontId="23" fillId="0" borderId="0" xfId="0" applyNumberFormat="1" applyFont="1" applyFill="1" applyBorder="1"/>
    <xf numFmtId="3" fontId="16" fillId="0" borderId="0" xfId="0" applyNumberFormat="1" applyFont="1" applyFill="1" applyAlignment="1">
      <alignment wrapText="1"/>
    </xf>
    <xf numFmtId="3" fontId="40" fillId="0" borderId="0" xfId="0" applyNumberFormat="1" applyFont="1" applyFill="1" applyAlignment="1">
      <alignment horizontal="center" wrapText="1"/>
    </xf>
    <xf numFmtId="165" fontId="23" fillId="4" borderId="0" xfId="0" applyNumberFormat="1" applyFont="1" applyFill="1"/>
    <xf numFmtId="165" fontId="23" fillId="0" borderId="0" xfId="0" applyNumberFormat="1" applyFont="1" applyFill="1" applyBorder="1"/>
    <xf numFmtId="0" fontId="16" fillId="0" borderId="4" xfId="0" applyFont="1" applyFill="1" applyBorder="1"/>
    <xf numFmtId="0" fontId="16" fillId="0" borderId="5" xfId="0" applyFont="1" applyFill="1" applyBorder="1"/>
    <xf numFmtId="3" fontId="16" fillId="0" borderId="0" xfId="0" applyNumberFormat="1" applyFont="1" applyAlignment="1">
      <alignment wrapText="1"/>
    </xf>
    <xf numFmtId="3" fontId="16" fillId="0" borderId="0" xfId="0" applyNumberFormat="1" applyFont="1" applyFill="1" applyBorder="1" applyAlignment="1">
      <alignment wrapText="1"/>
    </xf>
    <xf numFmtId="1" fontId="16" fillId="0" borderId="0" xfId="0" applyNumberFormat="1" applyFont="1" applyAlignment="1">
      <alignment wrapText="1"/>
    </xf>
    <xf numFmtId="1" fontId="27" fillId="0" borderId="0" xfId="0" applyNumberFormat="1" applyFont="1" applyFill="1" applyBorder="1" applyAlignment="1">
      <alignment wrapText="1"/>
    </xf>
    <xf numFmtId="3" fontId="23" fillId="4" borderId="0" xfId="0" applyNumberFormat="1" applyFont="1" applyFill="1"/>
    <xf numFmtId="2" fontId="16" fillId="9" borderId="15" xfId="0" applyNumberFormat="1" applyFont="1" applyFill="1" applyBorder="1" applyAlignment="1" applyProtection="1">
      <alignment wrapText="1"/>
      <protection locked="0"/>
    </xf>
    <xf numFmtId="2" fontId="16" fillId="9" borderId="19" xfId="0" applyNumberFormat="1" applyFont="1" applyFill="1" applyBorder="1" applyAlignment="1" applyProtection="1">
      <alignment wrapText="1"/>
      <protection locked="0"/>
    </xf>
    <xf numFmtId="2" fontId="16" fillId="9" borderId="14" xfId="0" applyNumberFormat="1" applyFont="1" applyFill="1" applyBorder="1" applyAlignment="1" applyProtection="1">
      <alignment wrapText="1"/>
      <protection locked="0"/>
    </xf>
    <xf numFmtId="3" fontId="16" fillId="9" borderId="14" xfId="0" applyNumberFormat="1" applyFont="1" applyFill="1" applyBorder="1" applyAlignment="1" applyProtection="1">
      <alignment wrapText="1"/>
      <protection locked="0"/>
    </xf>
    <xf numFmtId="3" fontId="16" fillId="9" borderId="16" xfId="0" applyNumberFormat="1" applyFont="1" applyFill="1" applyBorder="1" applyAlignment="1" applyProtection="1">
      <alignment wrapText="1"/>
      <protection locked="0"/>
    </xf>
    <xf numFmtId="2" fontId="16" fillId="9" borderId="16" xfId="0" applyNumberFormat="1" applyFont="1" applyFill="1" applyBorder="1" applyAlignment="1" applyProtection="1">
      <alignment wrapText="1"/>
      <protection locked="0"/>
    </xf>
    <xf numFmtId="2" fontId="16" fillId="9" borderId="17" xfId="0" applyNumberFormat="1" applyFont="1" applyFill="1" applyBorder="1" applyAlignment="1" applyProtection="1">
      <alignment wrapText="1"/>
      <protection locked="0"/>
    </xf>
    <xf numFmtId="2" fontId="16" fillId="9" borderId="25" xfId="0" applyNumberFormat="1" applyFont="1" applyFill="1" applyBorder="1" applyAlignment="1" applyProtection="1">
      <alignment wrapText="1"/>
      <protection locked="0"/>
    </xf>
    <xf numFmtId="2" fontId="16" fillId="9" borderId="23" xfId="0" applyNumberFormat="1" applyFont="1" applyFill="1" applyBorder="1" applyAlignment="1" applyProtection="1">
      <alignment wrapText="1"/>
      <protection locked="0"/>
    </xf>
    <xf numFmtId="2" fontId="24" fillId="4" borderId="0" xfId="0" applyNumberFormat="1" applyFont="1" applyFill="1" applyAlignment="1">
      <alignment horizontal="left" vertical="top" wrapText="1"/>
    </xf>
    <xf numFmtId="2" fontId="16" fillId="4" borderId="24" xfId="0" applyNumberFormat="1" applyFont="1" applyFill="1" applyBorder="1" applyAlignment="1">
      <alignment wrapText="1"/>
    </xf>
    <xf numFmtId="3" fontId="8" fillId="4" borderId="0" xfId="0" applyNumberFormat="1" applyFont="1" applyFill="1"/>
    <xf numFmtId="10" fontId="16" fillId="4" borderId="17" xfId="0" applyNumberFormat="1" applyFont="1" applyFill="1" applyBorder="1" applyAlignment="1" applyProtection="1">
      <alignment wrapText="1"/>
      <protection locked="0"/>
    </xf>
    <xf numFmtId="10" fontId="16" fillId="4" borderId="19" xfId="0" applyNumberFormat="1" applyFont="1" applyFill="1" applyBorder="1" applyAlignment="1" applyProtection="1">
      <alignment wrapText="1"/>
      <protection locked="0"/>
    </xf>
    <xf numFmtId="3" fontId="16" fillId="9" borderId="17" xfId="0" applyNumberFormat="1" applyFont="1" applyFill="1" applyBorder="1" applyAlignment="1" applyProtection="1">
      <alignment wrapText="1"/>
      <protection locked="0"/>
    </xf>
    <xf numFmtId="3" fontId="16" fillId="9" borderId="25" xfId="0" applyNumberFormat="1" applyFont="1" applyFill="1" applyBorder="1" applyAlignment="1" applyProtection="1">
      <alignment wrapText="1"/>
      <protection locked="0"/>
    </xf>
    <xf numFmtId="3" fontId="16" fillId="9" borderId="23" xfId="0" applyNumberFormat="1" applyFont="1" applyFill="1" applyBorder="1" applyAlignment="1" applyProtection="1">
      <alignment wrapText="1"/>
      <protection locked="0"/>
    </xf>
    <xf numFmtId="10" fontId="16" fillId="0" borderId="8" xfId="0" applyNumberFormat="1" applyFont="1" applyBorder="1" applyAlignment="1">
      <alignment wrapText="1"/>
    </xf>
    <xf numFmtId="3" fontId="16" fillId="9" borderId="50" xfId="0" applyNumberFormat="1" applyFont="1" applyFill="1" applyBorder="1" applyAlignment="1" applyProtection="1">
      <alignment wrapText="1"/>
      <protection locked="0"/>
    </xf>
    <xf numFmtId="3" fontId="16" fillId="9" borderId="51" xfId="0" applyNumberFormat="1" applyFont="1" applyFill="1" applyBorder="1" applyAlignment="1" applyProtection="1">
      <alignment wrapText="1"/>
      <protection locked="0"/>
    </xf>
    <xf numFmtId="3" fontId="16" fillId="9" borderId="52" xfId="0" applyNumberFormat="1" applyFont="1" applyFill="1" applyBorder="1" applyAlignment="1" applyProtection="1">
      <alignment wrapText="1"/>
      <protection locked="0"/>
    </xf>
    <xf numFmtId="3" fontId="16" fillId="9" borderId="18" xfId="0" applyNumberFormat="1" applyFont="1" applyFill="1" applyBorder="1" applyAlignment="1" applyProtection="1">
      <alignment wrapText="1"/>
      <protection locked="0"/>
    </xf>
    <xf numFmtId="3" fontId="16" fillId="9" borderId="55" xfId="0" applyNumberFormat="1" applyFont="1" applyFill="1" applyBorder="1" applyAlignment="1" applyProtection="1">
      <alignment wrapText="1"/>
      <protection locked="0"/>
    </xf>
    <xf numFmtId="2" fontId="16" fillId="9" borderId="52" xfId="0" applyNumberFormat="1" applyFont="1" applyFill="1" applyBorder="1" applyAlignment="1" applyProtection="1">
      <alignment wrapText="1"/>
      <protection locked="0"/>
    </xf>
    <xf numFmtId="4" fontId="16" fillId="9" borderId="25" xfId="0" applyNumberFormat="1" applyFont="1" applyFill="1" applyBorder="1" applyAlignment="1" applyProtection="1">
      <alignment wrapText="1"/>
      <protection locked="0"/>
    </xf>
    <xf numFmtId="4" fontId="16" fillId="9" borderId="53" xfId="0" applyNumberFormat="1" applyFont="1" applyFill="1" applyBorder="1" applyAlignment="1" applyProtection="1">
      <alignment wrapText="1"/>
      <protection locked="0"/>
    </xf>
    <xf numFmtId="4" fontId="16" fillId="4" borderId="20" xfId="0" applyNumberFormat="1" applyFont="1" applyFill="1" applyBorder="1" applyAlignment="1">
      <alignment wrapText="1"/>
    </xf>
    <xf numFmtId="4" fontId="16" fillId="4" borderId="6" xfId="0" applyNumberFormat="1" applyFont="1" applyFill="1" applyBorder="1" applyAlignment="1">
      <alignment wrapText="1"/>
    </xf>
    <xf numFmtId="4" fontId="16" fillId="4" borderId="22" xfId="0" applyNumberFormat="1" applyFont="1" applyFill="1" applyBorder="1" applyAlignment="1">
      <alignment wrapText="1"/>
    </xf>
    <xf numFmtId="4" fontId="16" fillId="4" borderId="47" xfId="0" applyNumberFormat="1" applyFont="1" applyFill="1" applyBorder="1" applyAlignment="1">
      <alignment wrapText="1"/>
    </xf>
    <xf numFmtId="4" fontId="16" fillId="4" borderId="48" xfId="0" applyNumberFormat="1" applyFont="1" applyFill="1" applyBorder="1" applyAlignment="1">
      <alignment wrapText="1"/>
    </xf>
    <xf numFmtId="4" fontId="16" fillId="4" borderId="7" xfId="0" applyNumberFormat="1" applyFont="1" applyFill="1" applyBorder="1" applyAlignment="1">
      <alignment wrapText="1"/>
    </xf>
    <xf numFmtId="4" fontId="16" fillId="4" borderId="54" xfId="0" applyNumberFormat="1" applyFont="1" applyFill="1" applyBorder="1" applyAlignment="1">
      <alignment wrapText="1"/>
    </xf>
    <xf numFmtId="10" fontId="16" fillId="7" borderId="10" xfId="2" applyNumberFormat="1" applyFont="1" applyFill="1" applyBorder="1" applyAlignment="1">
      <alignment horizontal="right" wrapText="1"/>
    </xf>
    <xf numFmtId="10" fontId="16" fillId="0" borderId="0" xfId="0" applyNumberFormat="1" applyFont="1" applyAlignment="1">
      <alignment wrapText="1"/>
    </xf>
    <xf numFmtId="10" fontId="16" fillId="0" borderId="0" xfId="0" applyNumberFormat="1" applyFont="1" applyFill="1" applyBorder="1" applyAlignment="1">
      <alignment wrapText="1"/>
    </xf>
    <xf numFmtId="0" fontId="42" fillId="4" borderId="0" xfId="0" applyFont="1" applyFill="1"/>
    <xf numFmtId="0" fontId="46" fillId="4" borderId="0" xfId="0" applyNumberFormat="1" applyFont="1" applyFill="1" applyBorder="1" applyAlignment="1">
      <alignment vertical="center" wrapText="1" shrinkToFit="1"/>
    </xf>
    <xf numFmtId="0" fontId="46" fillId="4" borderId="0" xfId="0" applyNumberFormat="1" applyFont="1" applyFill="1" applyBorder="1" applyAlignment="1">
      <alignment horizontal="left" vertical="center" wrapText="1" shrinkToFit="1"/>
    </xf>
    <xf numFmtId="0" fontId="47" fillId="0" borderId="0" xfId="0" applyFont="1"/>
    <xf numFmtId="0" fontId="16" fillId="0" borderId="0" xfId="0" applyFont="1" applyFill="1"/>
    <xf numFmtId="0" fontId="27" fillId="0" borderId="0" xfId="0" applyFont="1" applyFill="1" applyAlignment="1">
      <alignment wrapText="1"/>
    </xf>
    <xf numFmtId="0" fontId="16" fillId="0" borderId="1" xfId="0" applyFont="1" applyFill="1" applyBorder="1"/>
    <xf numFmtId="0" fontId="27" fillId="0" borderId="0" xfId="0" applyFont="1" applyFill="1"/>
    <xf numFmtId="0" fontId="31" fillId="8" borderId="0" xfId="5" applyFont="1" applyFill="1" applyBorder="1" applyAlignment="1"/>
    <xf numFmtId="0" fontId="31" fillId="8" borderId="0" xfId="5" applyFont="1" applyFill="1" applyBorder="1" applyAlignment="1">
      <alignment wrapText="1"/>
    </xf>
    <xf numFmtId="2" fontId="26" fillId="0" borderId="0" xfId="0" applyNumberFormat="1" applyFont="1" applyFill="1" applyAlignment="1">
      <alignment wrapText="1"/>
    </xf>
    <xf numFmtId="0" fontId="26" fillId="0" borderId="0" xfId="0" applyFont="1" applyFill="1" applyBorder="1" applyAlignment="1">
      <alignment wrapText="1"/>
    </xf>
    <xf numFmtId="0" fontId="42" fillId="4" borderId="10" xfId="2" applyFont="1" applyFill="1" applyBorder="1" applyAlignment="1">
      <alignment wrapText="1"/>
    </xf>
    <xf numFmtId="2" fontId="42" fillId="4" borderId="0" xfId="2" applyNumberFormat="1" applyFont="1" applyFill="1" applyAlignment="1">
      <alignment wrapText="1"/>
    </xf>
    <xf numFmtId="3" fontId="42" fillId="4" borderId="0" xfId="2" applyNumberFormat="1" applyFont="1" applyFill="1" applyAlignment="1">
      <alignment wrapText="1"/>
    </xf>
    <xf numFmtId="2" fontId="42" fillId="4" borderId="10" xfId="2" applyNumberFormat="1" applyFont="1" applyFill="1" applyBorder="1" applyAlignment="1">
      <alignment wrapText="1"/>
    </xf>
    <xf numFmtId="10" fontId="42" fillId="4" borderId="0" xfId="2" applyNumberFormat="1" applyFont="1" applyFill="1" applyAlignment="1">
      <alignment wrapText="1"/>
    </xf>
    <xf numFmtId="2" fontId="42" fillId="4" borderId="12" xfId="2" applyNumberFormat="1" applyFont="1" applyFill="1" applyBorder="1" applyAlignment="1">
      <alignment wrapText="1"/>
    </xf>
    <xf numFmtId="0" fontId="42" fillId="4" borderId="0" xfId="2" applyFont="1" applyFill="1" applyAlignment="1">
      <alignment wrapText="1"/>
    </xf>
    <xf numFmtId="10" fontId="42" fillId="4" borderId="12" xfId="2" applyNumberFormat="1" applyFont="1" applyFill="1" applyBorder="1" applyAlignment="1">
      <alignment wrapText="1"/>
    </xf>
    <xf numFmtId="0" fontId="42" fillId="0" borderId="0" xfId="0" applyFont="1" applyFill="1" applyAlignment="1">
      <alignment wrapText="1"/>
    </xf>
    <xf numFmtId="2" fontId="16" fillId="0" borderId="56" xfId="0" applyNumberFormat="1" applyFont="1" applyFill="1" applyBorder="1" applyAlignment="1">
      <alignment wrapText="1"/>
    </xf>
    <xf numFmtId="3" fontId="16" fillId="0" borderId="56" xfId="0" applyNumberFormat="1" applyFont="1" applyFill="1" applyBorder="1" applyAlignment="1">
      <alignment wrapText="1"/>
    </xf>
    <xf numFmtId="3" fontId="16" fillId="0" borderId="41" xfId="0" applyNumberFormat="1" applyFont="1" applyFill="1" applyBorder="1" applyAlignment="1">
      <alignment wrapText="1"/>
    </xf>
    <xf numFmtId="0" fontId="16" fillId="0" borderId="41" xfId="0" applyFont="1" applyFill="1" applyBorder="1" applyAlignment="1">
      <alignment wrapText="1"/>
    </xf>
    <xf numFmtId="4" fontId="49" fillId="0" borderId="58" xfId="0" applyNumberFormat="1" applyFont="1" applyFill="1" applyBorder="1" applyAlignment="1">
      <alignment horizontal="center" wrapText="1"/>
    </xf>
    <xf numFmtId="0" fontId="42" fillId="4" borderId="11" xfId="2" applyFont="1" applyFill="1" applyBorder="1" applyAlignment="1">
      <alignment wrapText="1"/>
    </xf>
    <xf numFmtId="0" fontId="42" fillId="4" borderId="12" xfId="2" applyFont="1" applyFill="1" applyBorder="1" applyAlignment="1">
      <alignment wrapText="1"/>
    </xf>
    <xf numFmtId="2" fontId="42" fillId="4" borderId="21" xfId="2" applyNumberFormat="1" applyFont="1" applyFill="1" applyBorder="1" applyAlignment="1">
      <alignment wrapText="1"/>
    </xf>
    <xf numFmtId="3" fontId="42" fillId="4" borderId="0" xfId="2" applyNumberFormat="1" applyFont="1" applyFill="1" applyBorder="1" applyAlignment="1">
      <alignment wrapText="1"/>
    </xf>
    <xf numFmtId="165" fontId="42" fillId="4" borderId="12" xfId="2" applyNumberFormat="1" applyFont="1" applyFill="1" applyBorder="1" applyAlignment="1">
      <alignment wrapText="1"/>
    </xf>
    <xf numFmtId="10" fontId="42" fillId="4" borderId="11" xfId="2" applyNumberFormat="1" applyFont="1" applyFill="1" applyBorder="1" applyAlignment="1">
      <alignment wrapText="1"/>
    </xf>
    <xf numFmtId="0" fontId="50" fillId="0" borderId="0" xfId="0" applyFont="1" applyFill="1" applyAlignment="1">
      <alignment wrapText="1"/>
    </xf>
    <xf numFmtId="0" fontId="42" fillId="4" borderId="0" xfId="0" applyFont="1" applyFill="1" applyBorder="1"/>
    <xf numFmtId="0" fontId="30" fillId="8" borderId="61" xfId="5" applyFont="1" applyFill="1" applyBorder="1" applyAlignment="1"/>
    <xf numFmtId="0" fontId="16" fillId="4" borderId="39" xfId="0" applyFont="1" applyFill="1" applyBorder="1" applyAlignment="1">
      <alignment wrapText="1"/>
    </xf>
    <xf numFmtId="0" fontId="27" fillId="4" borderId="0" xfId="0" applyFont="1" applyFill="1" applyAlignment="1">
      <alignment wrapText="1"/>
    </xf>
    <xf numFmtId="0" fontId="16" fillId="4" borderId="1" xfId="0" applyFont="1" applyFill="1" applyBorder="1"/>
    <xf numFmtId="0" fontId="45" fillId="4" borderId="0" xfId="0" applyFont="1" applyFill="1" applyAlignment="1">
      <alignment vertical="top" wrapText="1"/>
    </xf>
    <xf numFmtId="0" fontId="27" fillId="4" borderId="0" xfId="0" applyFont="1" applyFill="1" applyAlignment="1">
      <alignment horizontal="left" vertical="top" wrapText="1"/>
    </xf>
    <xf numFmtId="0" fontId="16" fillId="0" borderId="0" xfId="0" applyFont="1" applyFill="1" applyAlignment="1"/>
    <xf numFmtId="0" fontId="27" fillId="0" borderId="0" xfId="0" applyFont="1" applyFill="1" applyAlignment="1"/>
    <xf numFmtId="0" fontId="16" fillId="0" borderId="1" xfId="0" applyFont="1" applyFill="1" applyBorder="1" applyAlignment="1"/>
    <xf numFmtId="0" fontId="16" fillId="4" borderId="0" xfId="0" applyFont="1" applyFill="1" applyAlignment="1"/>
    <xf numFmtId="0" fontId="39" fillId="0" borderId="0" xfId="0" applyFont="1" applyFill="1" applyAlignment="1"/>
    <xf numFmtId="10" fontId="16" fillId="4" borderId="7" xfId="0" applyNumberFormat="1" applyFont="1" applyFill="1" applyBorder="1" applyAlignment="1" applyProtection="1">
      <alignment wrapText="1"/>
      <protection locked="0"/>
    </xf>
    <xf numFmtId="3" fontId="27" fillId="0" borderId="49" xfId="0" applyNumberFormat="1" applyFont="1" applyFill="1" applyBorder="1" applyAlignment="1">
      <alignment wrapText="1"/>
    </xf>
    <xf numFmtId="3" fontId="27" fillId="0" borderId="62" xfId="0" applyNumberFormat="1" applyFont="1" applyFill="1" applyBorder="1" applyAlignment="1">
      <alignment wrapText="1"/>
    </xf>
    <xf numFmtId="3" fontId="27" fillId="0" borderId="63" xfId="0" applyNumberFormat="1" applyFont="1" applyFill="1" applyBorder="1" applyAlignment="1">
      <alignment wrapText="1"/>
    </xf>
    <xf numFmtId="3" fontId="16" fillId="0" borderId="30" xfId="0" applyNumberFormat="1" applyFont="1" applyBorder="1" applyAlignment="1">
      <alignment wrapText="1"/>
    </xf>
    <xf numFmtId="10" fontId="16" fillId="4" borderId="24" xfId="0" applyNumberFormat="1" applyFont="1" applyFill="1" applyBorder="1" applyAlignment="1" applyProtection="1">
      <alignment wrapText="1"/>
      <protection locked="0"/>
    </xf>
    <xf numFmtId="2" fontId="16" fillId="0" borderId="64" xfId="0" applyNumberFormat="1" applyFont="1" applyBorder="1" applyAlignment="1">
      <alignment wrapText="1"/>
    </xf>
    <xf numFmtId="2" fontId="16" fillId="0" borderId="61" xfId="0" applyNumberFormat="1" applyFont="1" applyBorder="1" applyAlignment="1">
      <alignment wrapText="1"/>
    </xf>
    <xf numFmtId="2" fontId="16" fillId="0" borderId="46" xfId="0" applyNumberFormat="1" applyFont="1" applyBorder="1" applyAlignment="1">
      <alignment wrapText="1"/>
    </xf>
    <xf numFmtId="0" fontId="53" fillId="4" borderId="0" xfId="0" applyFont="1" applyFill="1" applyAlignment="1">
      <alignment horizontal="left" vertical="top" wrapText="1"/>
    </xf>
    <xf numFmtId="0" fontId="53" fillId="4" borderId="0" xfId="0" applyFont="1" applyFill="1" applyAlignment="1">
      <alignment vertical="top" wrapText="1"/>
    </xf>
    <xf numFmtId="0" fontId="19" fillId="4" borderId="0" xfId="0" applyFont="1" applyFill="1" applyBorder="1" applyAlignment="1" applyProtection="1">
      <alignment vertical="top" wrapText="1"/>
      <protection locked="0"/>
    </xf>
    <xf numFmtId="0" fontId="16" fillId="4" borderId="61" xfId="0" applyFont="1" applyFill="1" applyBorder="1" applyAlignment="1">
      <alignment wrapText="1"/>
    </xf>
    <xf numFmtId="0" fontId="15" fillId="8" borderId="31" xfId="1" applyFont="1" applyFill="1" applyBorder="1" applyAlignment="1" applyProtection="1">
      <alignment wrapText="1"/>
      <protection locked="0"/>
    </xf>
    <xf numFmtId="2" fontId="16" fillId="10" borderId="65" xfId="0" applyNumberFormat="1" applyFont="1" applyFill="1" applyBorder="1" applyAlignment="1" applyProtection="1">
      <alignment wrapText="1"/>
      <protection locked="0"/>
    </xf>
    <xf numFmtId="3" fontId="16" fillId="10" borderId="40" xfId="0" applyNumberFormat="1" applyFont="1" applyFill="1" applyBorder="1" applyAlignment="1" applyProtection="1">
      <alignment wrapText="1"/>
      <protection locked="0"/>
    </xf>
    <xf numFmtId="2" fontId="16" fillId="10" borderId="25" xfId="0" applyNumberFormat="1" applyFont="1" applyFill="1" applyBorder="1" applyAlignment="1" applyProtection="1">
      <alignment wrapText="1"/>
      <protection locked="0"/>
    </xf>
    <xf numFmtId="3" fontId="16" fillId="10" borderId="10" xfId="0" applyNumberFormat="1" applyFont="1" applyFill="1" applyBorder="1" applyAlignment="1" applyProtection="1">
      <alignment wrapText="1"/>
      <protection locked="0"/>
    </xf>
    <xf numFmtId="3" fontId="14" fillId="0" borderId="57" xfId="0" applyNumberFormat="1" applyFont="1" applyFill="1" applyBorder="1" applyAlignment="1">
      <alignment wrapText="1"/>
    </xf>
    <xf numFmtId="0" fontId="42" fillId="0" borderId="0" xfId="0" applyFont="1" applyFill="1" applyBorder="1" applyAlignment="1">
      <alignment wrapText="1"/>
    </xf>
    <xf numFmtId="0" fontId="56" fillId="4" borderId="0" xfId="0" applyFont="1" applyFill="1"/>
    <xf numFmtId="4" fontId="16" fillId="0" borderId="8" xfId="0" applyNumberFormat="1" applyFont="1" applyBorder="1" applyAlignment="1">
      <alignment wrapText="1"/>
    </xf>
    <xf numFmtId="4" fontId="16" fillId="0" borderId="30" xfId="0" applyNumberFormat="1" applyFont="1" applyBorder="1" applyAlignment="1">
      <alignment wrapText="1"/>
    </xf>
    <xf numFmtId="4" fontId="16" fillId="0" borderId="0" xfId="0" applyNumberFormat="1" applyFont="1" applyAlignment="1">
      <alignment wrapText="1"/>
    </xf>
    <xf numFmtId="4" fontId="16" fillId="0" borderId="0" xfId="0" applyNumberFormat="1" applyFont="1" applyBorder="1" applyAlignment="1">
      <alignment wrapText="1"/>
    </xf>
    <xf numFmtId="0" fontId="35" fillId="8" borderId="0" xfId="0" applyFont="1" applyFill="1" applyBorder="1" applyAlignment="1">
      <alignment horizontal="center" vertical="center" textRotation="90" wrapText="1"/>
    </xf>
    <xf numFmtId="0" fontId="16" fillId="0" borderId="68" xfId="0" applyFont="1" applyFill="1" applyBorder="1" applyAlignment="1" applyProtection="1">
      <alignment wrapText="1"/>
      <protection locked="0"/>
    </xf>
    <xf numFmtId="10" fontId="16" fillId="7" borderId="0" xfId="2" applyNumberFormat="1" applyFont="1" applyFill="1" applyAlignment="1">
      <alignment horizontal="right" wrapText="1"/>
    </xf>
    <xf numFmtId="0" fontId="16" fillId="0" borderId="69" xfId="0" applyFont="1" applyFill="1" applyBorder="1" applyAlignment="1" applyProtection="1">
      <alignment wrapText="1"/>
      <protection locked="0"/>
    </xf>
    <xf numFmtId="0" fontId="16" fillId="4" borderId="71" xfId="3" applyFont="1" applyFill="1" applyBorder="1" applyAlignment="1">
      <alignment wrapText="1"/>
    </xf>
    <xf numFmtId="2" fontId="16" fillId="4" borderId="72" xfId="3" applyNumberFormat="1" applyFont="1" applyFill="1" applyBorder="1" applyAlignment="1">
      <alignment wrapText="1"/>
    </xf>
    <xf numFmtId="3" fontId="16" fillId="4" borderId="73" xfId="3" applyNumberFormat="1" applyFont="1" applyFill="1" applyBorder="1" applyAlignment="1">
      <alignment wrapText="1"/>
    </xf>
    <xf numFmtId="2" fontId="16" fillId="4" borderId="73" xfId="3" applyNumberFormat="1" applyFont="1" applyFill="1" applyBorder="1" applyAlignment="1">
      <alignment wrapText="1"/>
    </xf>
    <xf numFmtId="10" fontId="16" fillId="4" borderId="74" xfId="3" applyNumberFormat="1" applyFont="1" applyFill="1" applyBorder="1" applyAlignment="1">
      <alignment wrapText="1"/>
    </xf>
    <xf numFmtId="0" fontId="16" fillId="4" borderId="73" xfId="3" applyFont="1" applyFill="1" applyBorder="1" applyAlignment="1">
      <alignment wrapText="1"/>
    </xf>
    <xf numFmtId="10" fontId="16" fillId="4" borderId="75" xfId="0" applyNumberFormat="1" applyFont="1" applyFill="1" applyBorder="1" applyAlignment="1">
      <alignment wrapText="1"/>
    </xf>
    <xf numFmtId="2" fontId="16" fillId="9" borderId="76" xfId="0" applyNumberFormat="1" applyFont="1" applyFill="1" applyBorder="1" applyAlignment="1" applyProtection="1">
      <alignment wrapText="1"/>
      <protection locked="0"/>
    </xf>
    <xf numFmtId="4" fontId="16" fillId="4" borderId="77" xfId="0" applyNumberFormat="1" applyFont="1" applyFill="1" applyBorder="1" applyAlignment="1">
      <alignment wrapText="1"/>
    </xf>
    <xf numFmtId="3" fontId="16" fillId="9" borderId="78" xfId="0" applyNumberFormat="1" applyFont="1" applyFill="1" applyBorder="1" applyAlignment="1" applyProtection="1">
      <alignment wrapText="1"/>
      <protection locked="0"/>
    </xf>
    <xf numFmtId="0" fontId="16" fillId="4" borderId="70" xfId="3" applyFont="1" applyFill="1" applyBorder="1" applyAlignment="1">
      <alignment wrapText="1"/>
    </xf>
    <xf numFmtId="0" fontId="16" fillId="4" borderId="72" xfId="3" applyFont="1" applyFill="1" applyBorder="1" applyAlignment="1">
      <alignment wrapText="1"/>
    </xf>
    <xf numFmtId="4" fontId="16" fillId="4" borderId="72" xfId="3" applyNumberFormat="1" applyFont="1" applyFill="1" applyBorder="1" applyAlignment="1">
      <alignment wrapText="1"/>
    </xf>
    <xf numFmtId="10" fontId="16" fillId="4" borderId="72" xfId="0" applyNumberFormat="1" applyFont="1" applyFill="1" applyBorder="1" applyAlignment="1">
      <alignment wrapText="1"/>
    </xf>
    <xf numFmtId="1" fontId="16" fillId="4" borderId="73" xfId="3" applyNumberFormat="1" applyFont="1" applyFill="1" applyBorder="1" applyAlignment="1">
      <alignment wrapText="1"/>
    </xf>
    <xf numFmtId="3" fontId="16" fillId="9" borderId="76" xfId="0" applyNumberFormat="1" applyFont="1" applyFill="1" applyBorder="1" applyAlignment="1" applyProtection="1">
      <alignment wrapText="1"/>
      <protection locked="0"/>
    </xf>
    <xf numFmtId="2" fontId="16" fillId="4" borderId="79" xfId="0" applyNumberFormat="1" applyFont="1" applyFill="1" applyBorder="1" applyAlignment="1">
      <alignment wrapText="1"/>
    </xf>
    <xf numFmtId="4" fontId="16" fillId="4" borderId="24" xfId="0" applyNumberFormat="1" applyFont="1" applyFill="1" applyBorder="1" applyAlignment="1">
      <alignment wrapText="1"/>
    </xf>
    <xf numFmtId="4" fontId="16" fillId="4" borderId="73" xfId="3" applyNumberFormat="1" applyFont="1" applyFill="1" applyBorder="1" applyAlignment="1">
      <alignment wrapText="1"/>
    </xf>
    <xf numFmtId="2" fontId="16" fillId="4" borderId="72" xfId="0" applyNumberFormat="1" applyFont="1" applyFill="1" applyBorder="1" applyAlignment="1">
      <alignment wrapText="1"/>
    </xf>
    <xf numFmtId="4" fontId="16" fillId="4" borderId="72" xfId="0" applyNumberFormat="1" applyFont="1" applyFill="1" applyBorder="1" applyAlignment="1">
      <alignment wrapText="1"/>
    </xf>
    <xf numFmtId="2" fontId="16" fillId="4" borderId="81" xfId="0" applyNumberFormat="1" applyFont="1" applyFill="1" applyBorder="1" applyAlignment="1">
      <alignment wrapText="1"/>
    </xf>
    <xf numFmtId="10" fontId="16" fillId="4" borderId="73" xfId="3" applyNumberFormat="1" applyFont="1" applyFill="1" applyBorder="1" applyAlignment="1">
      <alignment wrapText="1"/>
    </xf>
    <xf numFmtId="0" fontId="53" fillId="4" borderId="0" xfId="0" applyFont="1" applyFill="1" applyBorder="1" applyAlignment="1">
      <alignment vertical="top" wrapText="1"/>
    </xf>
    <xf numFmtId="4" fontId="16" fillId="4" borderId="82" xfId="0" applyNumberFormat="1" applyFont="1" applyFill="1" applyBorder="1" applyAlignment="1">
      <alignment wrapText="1"/>
    </xf>
    <xf numFmtId="0" fontId="16" fillId="9" borderId="53" xfId="0" applyFont="1" applyFill="1" applyBorder="1" applyAlignment="1" applyProtection="1">
      <alignment wrapText="1"/>
      <protection locked="0"/>
    </xf>
    <xf numFmtId="4" fontId="16" fillId="4" borderId="63" xfId="0" applyNumberFormat="1" applyFont="1" applyFill="1" applyBorder="1" applyAlignment="1">
      <alignment wrapText="1"/>
    </xf>
    <xf numFmtId="0" fontId="16" fillId="0" borderId="7" xfId="0" applyFont="1" applyFill="1" applyBorder="1" applyAlignment="1" applyProtection="1">
      <alignment wrapText="1"/>
      <protection locked="0"/>
    </xf>
    <xf numFmtId="0" fontId="16" fillId="0" borderId="49" xfId="0" applyFont="1" applyFill="1" applyBorder="1" applyAlignment="1" applyProtection="1">
      <alignment wrapText="1"/>
      <protection locked="0"/>
    </xf>
    <xf numFmtId="0" fontId="16" fillId="9" borderId="83" xfId="0" applyFont="1" applyFill="1" applyBorder="1" applyAlignment="1" applyProtection="1">
      <alignment wrapText="1"/>
      <protection locked="0"/>
    </xf>
    <xf numFmtId="3" fontId="16" fillId="9" borderId="84" xfId="0" applyNumberFormat="1" applyFont="1" applyFill="1" applyBorder="1" applyAlignment="1" applyProtection="1">
      <alignment wrapText="1"/>
      <protection locked="0"/>
    </xf>
    <xf numFmtId="0" fontId="16" fillId="9" borderId="14" xfId="0" applyFont="1" applyFill="1" applyBorder="1" applyAlignment="1" applyProtection="1">
      <alignment wrapText="1"/>
      <protection locked="0"/>
    </xf>
    <xf numFmtId="3" fontId="16" fillId="9" borderId="85" xfId="0" applyNumberFormat="1" applyFont="1" applyFill="1" applyBorder="1" applyAlignment="1" applyProtection="1">
      <alignment wrapText="1"/>
      <protection locked="0"/>
    </xf>
    <xf numFmtId="0" fontId="16" fillId="9" borderId="87" xfId="0" applyFont="1" applyFill="1" applyBorder="1" applyAlignment="1" applyProtection="1">
      <alignment wrapText="1"/>
      <protection locked="0"/>
    </xf>
    <xf numFmtId="0" fontId="16" fillId="9" borderId="86" xfId="0" applyFont="1" applyFill="1" applyBorder="1" applyAlignment="1" applyProtection="1">
      <alignment wrapText="1"/>
      <protection locked="0"/>
    </xf>
    <xf numFmtId="3" fontId="16" fillId="9" borderId="88" xfId="0" applyNumberFormat="1" applyFont="1" applyFill="1" applyBorder="1" applyAlignment="1" applyProtection="1">
      <alignment wrapText="1"/>
      <protection locked="0"/>
    </xf>
    <xf numFmtId="9" fontId="16" fillId="0" borderId="0" xfId="10" applyFont="1" applyAlignment="1">
      <alignment wrapText="1"/>
    </xf>
    <xf numFmtId="9" fontId="16" fillId="0" borderId="10" xfId="10" applyFont="1" applyBorder="1" applyAlignment="1">
      <alignment wrapText="1"/>
    </xf>
    <xf numFmtId="9" fontId="16" fillId="0" borderId="8" xfId="10" applyFont="1" applyBorder="1" applyAlignment="1">
      <alignment wrapText="1"/>
    </xf>
    <xf numFmtId="9" fontId="16" fillId="0" borderId="30" xfId="10" applyFont="1" applyBorder="1" applyAlignment="1">
      <alignment wrapText="1"/>
    </xf>
    <xf numFmtId="0" fontId="15" fillId="8" borderId="0" xfId="1" applyFont="1" applyFill="1" applyBorder="1" applyAlignment="1" applyProtection="1">
      <alignment wrapText="1"/>
      <protection locked="0"/>
    </xf>
    <xf numFmtId="2" fontId="42" fillId="0" borderId="0" xfId="2" applyNumberFormat="1" applyFont="1" applyFill="1" applyAlignment="1">
      <alignment wrapText="1"/>
    </xf>
    <xf numFmtId="0" fontId="65" fillId="4" borderId="0" xfId="0" applyFont="1" applyFill="1" applyBorder="1"/>
    <xf numFmtId="0" fontId="16" fillId="4" borderId="0" xfId="0" applyFont="1" applyFill="1" applyBorder="1" applyAlignment="1">
      <alignment horizontal="center"/>
    </xf>
    <xf numFmtId="0" fontId="16" fillId="0" borderId="0" xfId="0" applyFont="1" applyFill="1" applyAlignment="1">
      <alignment horizontal="center" wrapText="1"/>
    </xf>
    <xf numFmtId="0" fontId="31" fillId="8" borderId="42" xfId="5" applyFont="1" applyFill="1" applyBorder="1" applyAlignment="1"/>
    <xf numFmtId="0" fontId="14" fillId="7" borderId="0" xfId="1" applyFont="1" applyFill="1" applyBorder="1" applyAlignment="1">
      <alignment wrapText="1"/>
    </xf>
    <xf numFmtId="0" fontId="16" fillId="0" borderId="89" xfId="0" applyFont="1" applyFill="1" applyBorder="1" applyProtection="1">
      <protection locked="0"/>
    </xf>
    <xf numFmtId="0" fontId="42" fillId="4" borderId="0" xfId="2" applyFont="1" applyFill="1" applyAlignment="1">
      <alignment horizontal="center" wrapText="1"/>
    </xf>
    <xf numFmtId="10" fontId="42" fillId="4" borderId="0" xfId="2" applyNumberFormat="1" applyFont="1" applyFill="1" applyAlignment="1">
      <alignment horizontal="center" wrapText="1"/>
    </xf>
    <xf numFmtId="3" fontId="42" fillId="4" borderId="0" xfId="2" applyNumberFormat="1" applyFont="1" applyFill="1" applyAlignment="1">
      <alignment horizontal="center" wrapText="1"/>
    </xf>
    <xf numFmtId="2" fontId="42" fillId="4" borderId="10" xfId="2" applyNumberFormat="1" applyFont="1" applyFill="1" applyBorder="1" applyAlignment="1">
      <alignment horizontal="center" wrapText="1"/>
    </xf>
    <xf numFmtId="2" fontId="16" fillId="9" borderId="14" xfId="0" applyNumberFormat="1" applyFont="1" applyFill="1" applyBorder="1" applyAlignment="1" applyProtection="1">
      <alignment horizontal="center" wrapText="1"/>
      <protection locked="0"/>
    </xf>
    <xf numFmtId="10" fontId="16" fillId="4" borderId="17" xfId="0" applyNumberFormat="1" applyFont="1" applyFill="1" applyBorder="1" applyAlignment="1" applyProtection="1">
      <alignment horizontal="center" wrapText="1"/>
      <protection locked="0"/>
    </xf>
    <xf numFmtId="3" fontId="16" fillId="9" borderId="15" xfId="0" applyNumberFormat="1" applyFont="1" applyFill="1" applyBorder="1" applyAlignment="1" applyProtection="1">
      <alignment horizontal="center" wrapText="1"/>
      <protection locked="0"/>
    </xf>
    <xf numFmtId="2" fontId="16" fillId="9" borderId="19" xfId="0" applyNumberFormat="1" applyFont="1" applyFill="1" applyBorder="1" applyAlignment="1" applyProtection="1">
      <alignment horizontal="center" wrapText="1"/>
      <protection locked="0"/>
    </xf>
    <xf numFmtId="3" fontId="16" fillId="9" borderId="23" xfId="0" applyNumberFormat="1" applyFont="1" applyFill="1" applyBorder="1" applyAlignment="1" applyProtection="1">
      <alignment horizontal="center" wrapText="1"/>
      <protection locked="0"/>
    </xf>
    <xf numFmtId="10" fontId="16" fillId="4" borderId="19" xfId="0" applyNumberFormat="1" applyFont="1" applyFill="1" applyBorder="1" applyAlignment="1" applyProtection="1">
      <alignment horizontal="center" wrapText="1"/>
      <protection locked="0"/>
    </xf>
    <xf numFmtId="3" fontId="16" fillId="9" borderId="19" xfId="0" applyNumberFormat="1" applyFont="1" applyFill="1" applyBorder="1" applyAlignment="1" applyProtection="1">
      <alignment horizontal="center" wrapText="1"/>
      <protection locked="0"/>
    </xf>
    <xf numFmtId="2" fontId="16" fillId="4" borderId="72" xfId="3" applyNumberFormat="1" applyFont="1" applyFill="1" applyBorder="1" applyAlignment="1">
      <alignment horizontal="center" wrapText="1"/>
    </xf>
    <xf numFmtId="10" fontId="16" fillId="4" borderId="73" xfId="3" applyNumberFormat="1" applyFont="1" applyFill="1" applyBorder="1" applyAlignment="1">
      <alignment horizontal="center" wrapText="1"/>
    </xf>
    <xf numFmtId="3" fontId="16" fillId="4" borderId="73" xfId="3" applyNumberFormat="1" applyFont="1" applyFill="1" applyBorder="1" applyAlignment="1">
      <alignment horizontal="center" wrapText="1"/>
    </xf>
    <xf numFmtId="0" fontId="42" fillId="0" borderId="0" xfId="0" applyFont="1" applyFill="1" applyAlignment="1">
      <alignment horizontal="center" wrapText="1"/>
    </xf>
    <xf numFmtId="4" fontId="16" fillId="4" borderId="74" xfId="3" applyNumberFormat="1" applyFont="1" applyFill="1" applyBorder="1" applyAlignment="1">
      <alignment horizontal="center" wrapText="1"/>
    </xf>
    <xf numFmtId="2" fontId="16" fillId="0" borderId="90" xfId="0" applyNumberFormat="1" applyFont="1" applyFill="1" applyBorder="1" applyAlignment="1">
      <alignment wrapText="1"/>
    </xf>
    <xf numFmtId="2" fontId="16" fillId="9" borderId="55" xfId="0" applyNumberFormat="1" applyFont="1" applyFill="1" applyBorder="1" applyAlignment="1" applyProtection="1">
      <alignment horizontal="center" wrapText="1"/>
      <protection locked="0"/>
    </xf>
    <xf numFmtId="0" fontId="16" fillId="0" borderId="80" xfId="0" applyFont="1" applyFill="1" applyBorder="1" applyProtection="1">
      <protection locked="0"/>
    </xf>
    <xf numFmtId="0" fontId="16" fillId="0" borderId="91" xfId="0" applyFont="1" applyFill="1" applyBorder="1" applyProtection="1">
      <protection locked="0"/>
    </xf>
    <xf numFmtId="0" fontId="42" fillId="0" borderId="10" xfId="2" applyFont="1" applyFill="1" applyBorder="1" applyAlignment="1">
      <alignment wrapText="1"/>
    </xf>
    <xf numFmtId="0" fontId="15" fillId="0" borderId="0" xfId="1" applyFont="1" applyFill="1" applyBorder="1" applyAlignment="1">
      <alignment wrapText="1"/>
    </xf>
    <xf numFmtId="0" fontId="14" fillId="0" borderId="0" xfId="1" applyFont="1" applyFill="1" applyBorder="1" applyAlignment="1">
      <alignment wrapText="1"/>
    </xf>
    <xf numFmtId="165" fontId="15" fillId="0" borderId="0" xfId="1" applyNumberFormat="1" applyFont="1" applyFill="1" applyBorder="1" applyAlignment="1">
      <alignment horizontal="left" wrapText="1"/>
    </xf>
    <xf numFmtId="0" fontId="31" fillId="0" borderId="0" xfId="5" applyFont="1" applyFill="1" applyBorder="1" applyAlignment="1"/>
    <xf numFmtId="10" fontId="42" fillId="4" borderId="0" xfId="2" applyNumberFormat="1" applyFont="1" applyFill="1" applyAlignment="1">
      <alignment horizontal="left" wrapText="1"/>
    </xf>
    <xf numFmtId="0" fontId="16" fillId="0" borderId="90" xfId="0" applyFont="1" applyFill="1" applyBorder="1" applyAlignment="1">
      <alignment wrapText="1"/>
    </xf>
    <xf numFmtId="4" fontId="16" fillId="4" borderId="22" xfId="0" applyNumberFormat="1" applyFont="1" applyFill="1" applyBorder="1" applyAlignment="1">
      <alignment horizontal="center" wrapText="1"/>
    </xf>
    <xf numFmtId="4" fontId="16" fillId="4" borderId="92" xfId="0" applyNumberFormat="1" applyFont="1" applyFill="1" applyBorder="1" applyAlignment="1">
      <alignment horizontal="center" wrapText="1"/>
    </xf>
    <xf numFmtId="0" fontId="40" fillId="0" borderId="0" xfId="0" applyFont="1" applyFill="1" applyBorder="1" applyAlignment="1">
      <alignment horizontal="center" wrapText="1"/>
    </xf>
    <xf numFmtId="10" fontId="40" fillId="0" borderId="0" xfId="0" applyNumberFormat="1" applyFont="1" applyFill="1" applyBorder="1" applyAlignment="1">
      <alignment horizontal="center" wrapText="1"/>
    </xf>
    <xf numFmtId="0" fontId="25" fillId="4" borderId="0" xfId="0" applyFont="1" applyFill="1" applyBorder="1" applyAlignment="1">
      <alignment wrapText="1"/>
    </xf>
    <xf numFmtId="2" fontId="25" fillId="4" borderId="0" xfId="0" applyNumberFormat="1" applyFont="1" applyFill="1" applyBorder="1" applyAlignment="1">
      <alignment wrapText="1"/>
    </xf>
    <xf numFmtId="165" fontId="25" fillId="4" borderId="0" xfId="0" applyNumberFormat="1" applyFont="1" applyFill="1" applyBorder="1" applyAlignment="1">
      <alignment wrapText="1"/>
    </xf>
    <xf numFmtId="0" fontId="25" fillId="0" borderId="0" xfId="0" applyFont="1" applyFill="1" applyBorder="1" applyAlignment="1">
      <alignment wrapText="1"/>
    </xf>
    <xf numFmtId="0" fontId="23" fillId="4" borderId="0" xfId="0" applyFont="1" applyFill="1" applyBorder="1" applyAlignment="1">
      <alignment vertical="top" wrapText="1"/>
    </xf>
    <xf numFmtId="2" fontId="23" fillId="4" borderId="0" xfId="0" applyNumberFormat="1" applyFont="1" applyFill="1" applyBorder="1" applyAlignment="1">
      <alignment vertical="top" wrapText="1"/>
    </xf>
    <xf numFmtId="165" fontId="23" fillId="4" borderId="0" xfId="0" applyNumberFormat="1" applyFont="1" applyFill="1" applyBorder="1" applyAlignment="1">
      <alignment vertical="top" wrapText="1"/>
    </xf>
    <xf numFmtId="0" fontId="23" fillId="0" borderId="0" xfId="0" applyFont="1" applyFill="1" applyBorder="1" applyAlignment="1">
      <alignment horizontal="left" vertical="top" wrapText="1"/>
    </xf>
    <xf numFmtId="2" fontId="40" fillId="0" borderId="0" xfId="0" applyNumberFormat="1" applyFont="1" applyFill="1" applyBorder="1" applyAlignment="1">
      <alignment horizontal="center" wrapText="1"/>
    </xf>
    <xf numFmtId="165" fontId="40" fillId="0" borderId="0" xfId="0" applyNumberFormat="1" applyFont="1" applyFill="1" applyBorder="1" applyAlignment="1">
      <alignment horizontal="center" wrapText="1"/>
    </xf>
    <xf numFmtId="0" fontId="41" fillId="0" borderId="0" xfId="0" applyFont="1" applyFill="1" applyBorder="1" applyAlignment="1">
      <alignment wrapText="1"/>
    </xf>
    <xf numFmtId="2" fontId="42" fillId="0" borderId="0" xfId="2" applyNumberFormat="1" applyFont="1" applyFill="1" applyBorder="1" applyAlignment="1">
      <alignment wrapText="1"/>
    </xf>
    <xf numFmtId="165" fontId="42" fillId="0" borderId="0" xfId="2" applyNumberFormat="1" applyFont="1" applyFill="1" applyBorder="1" applyAlignment="1">
      <alignment wrapText="1"/>
    </xf>
    <xf numFmtId="0" fontId="42" fillId="0" borderId="0" xfId="2" applyFont="1" applyFill="1" applyBorder="1" applyAlignment="1">
      <alignment wrapText="1"/>
    </xf>
    <xf numFmtId="2" fontId="16" fillId="0" borderId="0" xfId="0" applyNumberFormat="1" applyFont="1" applyFill="1" applyBorder="1" applyAlignment="1">
      <alignment wrapText="1"/>
    </xf>
    <xf numFmtId="165" fontId="16" fillId="0" borderId="0" xfId="0" applyNumberFormat="1" applyFont="1" applyFill="1" applyBorder="1" applyAlignment="1">
      <alignment wrapText="1"/>
    </xf>
    <xf numFmtId="0" fontId="16" fillId="0" borderId="0" xfId="0" applyFont="1" applyFill="1" applyBorder="1" applyAlignment="1" applyProtection="1">
      <alignment wrapText="1"/>
      <protection locked="0"/>
    </xf>
    <xf numFmtId="4" fontId="16" fillId="0" borderId="0" xfId="0" applyNumberFormat="1" applyFont="1" applyFill="1" applyBorder="1" applyAlignment="1" applyProtection="1">
      <alignment wrapText="1"/>
      <protection locked="0"/>
    </xf>
    <xf numFmtId="165" fontId="16" fillId="0" borderId="0" xfId="0" applyNumberFormat="1" applyFont="1" applyFill="1" applyBorder="1" applyAlignment="1" applyProtection="1">
      <alignment wrapText="1"/>
      <protection locked="0"/>
    </xf>
    <xf numFmtId="0" fontId="16" fillId="0" borderId="0" xfId="3" applyFont="1" applyFill="1" applyBorder="1" applyAlignment="1">
      <alignment wrapText="1"/>
    </xf>
    <xf numFmtId="4" fontId="16" fillId="0" borderId="0" xfId="3" applyNumberFormat="1" applyFont="1" applyFill="1" applyBorder="1" applyAlignment="1">
      <alignment wrapText="1"/>
    </xf>
    <xf numFmtId="165" fontId="16" fillId="0" borderId="0" xfId="3" applyNumberFormat="1" applyFont="1" applyFill="1" applyBorder="1" applyAlignment="1">
      <alignment wrapText="1"/>
    </xf>
    <xf numFmtId="0" fontId="16" fillId="0" borderId="0" xfId="0" applyFont="1" applyFill="1" applyBorder="1" applyAlignment="1">
      <alignment horizontal="left" vertical="center" wrapText="1"/>
    </xf>
    <xf numFmtId="0" fontId="0" fillId="0" borderId="0" xfId="0" applyBorder="1"/>
    <xf numFmtId="0" fontId="39" fillId="0" borderId="67" xfId="0" applyFont="1" applyFill="1" applyBorder="1" applyAlignment="1">
      <alignment wrapText="1"/>
    </xf>
    <xf numFmtId="0" fontId="24" fillId="4" borderId="67" xfId="0" applyFont="1" applyFill="1" applyBorder="1" applyAlignment="1">
      <alignment horizontal="left" vertical="top" wrapText="1"/>
    </xf>
    <xf numFmtId="0" fontId="23" fillId="4" borderId="67" xfId="0" applyFont="1" applyFill="1" applyBorder="1" applyAlignment="1">
      <alignment horizontal="left" vertical="top" wrapText="1"/>
    </xf>
    <xf numFmtId="0" fontId="23" fillId="0" borderId="67" xfId="0" applyFont="1" applyFill="1" applyBorder="1"/>
    <xf numFmtId="0" fontId="16" fillId="0" borderId="58" xfId="0" applyFont="1" applyFill="1" applyBorder="1"/>
    <xf numFmtId="4" fontId="16" fillId="9" borderId="95" xfId="0" applyNumberFormat="1" applyFont="1" applyFill="1" applyBorder="1" applyAlignment="1" applyProtection="1">
      <alignment wrapText="1"/>
      <protection locked="0"/>
    </xf>
    <xf numFmtId="0" fontId="42" fillId="4" borderId="44" xfId="2" applyFont="1" applyFill="1" applyBorder="1" applyAlignment="1">
      <alignment wrapText="1"/>
    </xf>
    <xf numFmtId="0" fontId="42" fillId="4" borderId="91" xfId="2" applyFont="1" applyFill="1" applyBorder="1" applyAlignment="1">
      <alignment wrapText="1"/>
    </xf>
    <xf numFmtId="0" fontId="16" fillId="0" borderId="44" xfId="0" applyFont="1" applyFill="1" applyBorder="1"/>
    <xf numFmtId="4" fontId="16" fillId="9" borderId="91" xfId="0" applyNumberFormat="1" applyFont="1" applyFill="1" applyBorder="1" applyAlignment="1" applyProtection="1">
      <alignment wrapText="1"/>
      <protection locked="0"/>
    </xf>
    <xf numFmtId="9" fontId="16" fillId="4" borderId="7" xfId="0" applyNumberFormat="1" applyFont="1" applyFill="1" applyBorder="1" applyAlignment="1">
      <alignment wrapText="1"/>
    </xf>
    <xf numFmtId="3" fontId="16" fillId="9" borderId="53" xfId="0" applyNumberFormat="1" applyFont="1" applyFill="1" applyBorder="1" applyAlignment="1" applyProtection="1">
      <alignment wrapText="1"/>
      <protection locked="0"/>
    </xf>
    <xf numFmtId="1" fontId="16" fillId="9" borderId="15" xfId="0" applyNumberFormat="1" applyFont="1" applyFill="1" applyBorder="1" applyAlignment="1" applyProtection="1">
      <alignment wrapText="1"/>
      <protection locked="0"/>
    </xf>
    <xf numFmtId="1" fontId="16" fillId="9" borderId="52" xfId="0" applyNumberFormat="1" applyFont="1" applyFill="1" applyBorder="1" applyAlignment="1" applyProtection="1">
      <alignment wrapText="1"/>
      <protection locked="0"/>
    </xf>
    <xf numFmtId="9" fontId="16" fillId="4" borderId="72" xfId="0" applyNumberFormat="1" applyFont="1" applyFill="1" applyBorder="1" applyAlignment="1">
      <alignment wrapText="1"/>
    </xf>
    <xf numFmtId="166" fontId="16" fillId="4" borderId="72" xfId="0" applyNumberFormat="1" applyFont="1" applyFill="1" applyBorder="1" applyAlignment="1">
      <alignment wrapText="1"/>
    </xf>
    <xf numFmtId="1" fontId="16" fillId="9" borderId="14" xfId="0" applyNumberFormat="1" applyFont="1" applyFill="1" applyBorder="1" applyAlignment="1" applyProtection="1">
      <alignment wrapText="1"/>
      <protection locked="0"/>
    </xf>
    <xf numFmtId="4" fontId="49" fillId="0" borderId="0" xfId="0" applyNumberFormat="1" applyFont="1" applyFill="1" applyBorder="1" applyAlignment="1">
      <alignment wrapText="1"/>
    </xf>
    <xf numFmtId="0" fontId="42" fillId="0" borderId="99" xfId="0" applyFont="1" applyFill="1" applyBorder="1" applyAlignment="1">
      <alignment wrapText="1"/>
    </xf>
    <xf numFmtId="1" fontId="16" fillId="9" borderId="19" xfId="0" applyNumberFormat="1" applyFont="1" applyFill="1" applyBorder="1" applyAlignment="1" applyProtection="1">
      <alignment wrapText="1"/>
      <protection locked="0"/>
    </xf>
    <xf numFmtId="0" fontId="14" fillId="7" borderId="0" xfId="1" applyFont="1" applyFill="1" applyBorder="1" applyAlignment="1">
      <alignment horizontal="left" wrapText="1"/>
    </xf>
    <xf numFmtId="0" fontId="31" fillId="8" borderId="0" xfId="5" applyFont="1" applyFill="1" applyBorder="1" applyAlignment="1">
      <alignment horizontal="left"/>
    </xf>
    <xf numFmtId="4" fontId="16" fillId="4" borderId="104" xfId="0" applyNumberFormat="1" applyFont="1" applyFill="1" applyBorder="1" applyAlignment="1">
      <alignment horizontal="center" wrapText="1"/>
    </xf>
    <xf numFmtId="168" fontId="16" fillId="4" borderId="20" xfId="0" applyNumberFormat="1" applyFont="1" applyFill="1" applyBorder="1" applyAlignment="1">
      <alignment wrapText="1"/>
    </xf>
    <xf numFmtId="1" fontId="16" fillId="4" borderId="20" xfId="0" applyNumberFormat="1" applyFont="1" applyFill="1" applyBorder="1" applyAlignment="1">
      <alignment wrapText="1"/>
    </xf>
    <xf numFmtId="1" fontId="16" fillId="4" borderId="13" xfId="0" applyNumberFormat="1" applyFont="1" applyFill="1" applyBorder="1" applyAlignment="1">
      <alignment wrapText="1"/>
    </xf>
    <xf numFmtId="167" fontId="16" fillId="4" borderId="20" xfId="0" applyNumberFormat="1" applyFont="1" applyFill="1" applyBorder="1" applyAlignment="1">
      <alignment wrapText="1"/>
    </xf>
    <xf numFmtId="3" fontId="16" fillId="11" borderId="14" xfId="0" applyNumberFormat="1" applyFont="1" applyFill="1" applyBorder="1" applyAlignment="1" applyProtection="1">
      <alignment wrapText="1"/>
      <protection locked="0"/>
    </xf>
    <xf numFmtId="167" fontId="16" fillId="4" borderId="73" xfId="3" applyNumberFormat="1" applyFont="1" applyFill="1" applyBorder="1" applyAlignment="1">
      <alignment wrapText="1"/>
    </xf>
    <xf numFmtId="168" fontId="16" fillId="4" borderId="117" xfId="0" applyNumberFormat="1" applyFont="1" applyFill="1" applyBorder="1" applyAlignment="1">
      <alignment wrapText="1"/>
    </xf>
    <xf numFmtId="167" fontId="16" fillId="4" borderId="118" xfId="3" applyNumberFormat="1" applyFont="1" applyFill="1" applyBorder="1" applyAlignment="1">
      <alignment wrapText="1"/>
    </xf>
    <xf numFmtId="3" fontId="16" fillId="4" borderId="118" xfId="3" applyNumberFormat="1" applyFont="1" applyFill="1" applyBorder="1" applyAlignment="1">
      <alignment wrapText="1"/>
    </xf>
    <xf numFmtId="4" fontId="16" fillId="4" borderId="114" xfId="3" applyNumberFormat="1" applyFont="1" applyFill="1" applyBorder="1" applyAlignment="1">
      <alignment wrapText="1"/>
    </xf>
    <xf numFmtId="4" fontId="16" fillId="0" borderId="119" xfId="0" applyNumberFormat="1" applyFont="1" applyFill="1" applyBorder="1" applyAlignment="1" applyProtection="1">
      <alignment wrapText="1"/>
      <protection locked="0"/>
    </xf>
    <xf numFmtId="4" fontId="16" fillId="0" borderId="120" xfId="0" applyNumberFormat="1" applyFont="1" applyFill="1" applyBorder="1" applyAlignment="1" applyProtection="1">
      <alignment wrapText="1"/>
      <protection locked="0"/>
    </xf>
    <xf numFmtId="10" fontId="16" fillId="4" borderId="104" xfId="0" applyNumberFormat="1" applyFont="1" applyFill="1" applyBorder="1" applyAlignment="1">
      <alignment wrapText="1"/>
    </xf>
    <xf numFmtId="168" fontId="16" fillId="0" borderId="0" xfId="0" applyNumberFormat="1" applyFont="1" applyAlignment="1">
      <alignment wrapText="1"/>
    </xf>
    <xf numFmtId="164" fontId="16" fillId="0" borderId="0" xfId="0" applyNumberFormat="1" applyFont="1" applyAlignment="1">
      <alignment horizontal="right" wrapText="1"/>
    </xf>
    <xf numFmtId="0" fontId="14" fillId="7" borderId="106" xfId="1" applyFont="1" applyFill="1" applyBorder="1" applyAlignment="1">
      <alignment horizontal="left" wrapText="1"/>
    </xf>
    <xf numFmtId="168" fontId="16" fillId="4" borderId="73" xfId="3" applyNumberFormat="1" applyFont="1" applyFill="1" applyBorder="1" applyAlignment="1">
      <alignment wrapText="1"/>
    </xf>
    <xf numFmtId="1" fontId="16" fillId="9" borderId="17" xfId="0" applyNumberFormat="1" applyFont="1" applyFill="1" applyBorder="1" applyAlignment="1" applyProtection="1">
      <alignment wrapText="1"/>
      <protection locked="0"/>
    </xf>
    <xf numFmtId="1" fontId="16" fillId="9" borderId="25" xfId="0" applyNumberFormat="1" applyFont="1" applyFill="1" applyBorder="1" applyAlignment="1" applyProtection="1">
      <alignment wrapText="1"/>
      <protection locked="0"/>
    </xf>
    <xf numFmtId="1" fontId="16" fillId="9" borderId="23" xfId="0" applyNumberFormat="1" applyFont="1" applyFill="1" applyBorder="1" applyAlignment="1" applyProtection="1">
      <alignment wrapText="1"/>
      <protection locked="0"/>
    </xf>
    <xf numFmtId="9" fontId="16" fillId="4" borderId="24" xfId="0" applyNumberFormat="1" applyFont="1" applyFill="1" applyBorder="1" applyAlignment="1">
      <alignment wrapText="1"/>
    </xf>
    <xf numFmtId="9" fontId="16" fillId="4" borderId="75" xfId="3" applyNumberFormat="1" applyFont="1" applyFill="1" applyBorder="1" applyAlignment="1">
      <alignment wrapText="1"/>
    </xf>
    <xf numFmtId="168" fontId="16" fillId="4" borderId="72" xfId="3" applyNumberFormat="1" applyFont="1" applyFill="1" applyBorder="1" applyAlignment="1">
      <alignment wrapText="1"/>
    </xf>
    <xf numFmtId="1" fontId="16" fillId="4" borderId="72" xfId="3" applyNumberFormat="1" applyFont="1" applyFill="1" applyBorder="1" applyAlignment="1">
      <alignment wrapText="1"/>
    </xf>
    <xf numFmtId="1" fontId="16" fillId="9" borderId="16" xfId="0" applyNumberFormat="1" applyFont="1" applyFill="1" applyBorder="1" applyAlignment="1" applyProtection="1">
      <alignment wrapText="1"/>
      <protection locked="0"/>
    </xf>
    <xf numFmtId="9" fontId="16" fillId="4" borderId="75" xfId="0" applyNumberFormat="1" applyFont="1" applyFill="1" applyBorder="1" applyAlignment="1">
      <alignment wrapText="1"/>
    </xf>
    <xf numFmtId="164" fontId="16" fillId="10" borderId="65" xfId="0" applyNumberFormat="1" applyFont="1" applyFill="1" applyBorder="1" applyAlignment="1" applyProtection="1">
      <alignment horizontal="right" wrapText="1"/>
      <protection locked="0"/>
    </xf>
    <xf numFmtId="168" fontId="16" fillId="4" borderId="7" xfId="0" applyNumberFormat="1" applyFont="1" applyFill="1" applyBorder="1" applyAlignment="1">
      <alignment wrapText="1"/>
    </xf>
    <xf numFmtId="4" fontId="16" fillId="4" borderId="70" xfId="3" applyNumberFormat="1" applyFont="1" applyFill="1" applyBorder="1" applyAlignment="1">
      <alignment wrapText="1"/>
    </xf>
    <xf numFmtId="0" fontId="16" fillId="4" borderId="121" xfId="3" applyFont="1" applyFill="1" applyBorder="1" applyAlignment="1">
      <alignment wrapText="1"/>
    </xf>
    <xf numFmtId="9" fontId="16" fillId="4" borderId="71" xfId="10" applyFont="1" applyFill="1" applyBorder="1" applyAlignment="1">
      <alignment wrapText="1"/>
    </xf>
    <xf numFmtId="9" fontId="16" fillId="4" borderId="118" xfId="10" applyFont="1" applyFill="1" applyBorder="1" applyAlignment="1">
      <alignment wrapText="1"/>
    </xf>
    <xf numFmtId="4" fontId="16" fillId="4" borderId="71" xfId="3" applyNumberFormat="1" applyFont="1" applyFill="1" applyBorder="1" applyAlignment="1">
      <alignment wrapText="1"/>
    </xf>
    <xf numFmtId="4" fontId="16" fillId="4" borderId="118" xfId="3" applyNumberFormat="1" applyFont="1" applyFill="1" applyBorder="1" applyAlignment="1">
      <alignment wrapText="1"/>
    </xf>
    <xf numFmtId="0" fontId="14" fillId="7" borderId="0" xfId="1" applyFont="1" applyFill="1" applyBorder="1" applyAlignment="1">
      <alignment horizontal="left" wrapText="1"/>
    </xf>
    <xf numFmtId="0" fontId="14" fillId="7" borderId="106" xfId="1" applyFont="1" applyFill="1" applyBorder="1" applyAlignment="1">
      <alignment horizontal="left" wrapText="1"/>
    </xf>
    <xf numFmtId="0" fontId="31" fillId="8" borderId="0" xfId="5" applyFont="1" applyFill="1" applyBorder="1" applyAlignment="1">
      <alignment horizontal="left"/>
    </xf>
    <xf numFmtId="3" fontId="16" fillId="13" borderId="86" xfId="0" applyNumberFormat="1" applyFont="1" applyFill="1" applyBorder="1" applyAlignment="1" applyProtection="1">
      <alignment wrapText="1"/>
      <protection locked="0"/>
    </xf>
    <xf numFmtId="0" fontId="42" fillId="12" borderId="0" xfId="0" applyFont="1" applyFill="1" applyAlignment="1">
      <alignment wrapText="1"/>
    </xf>
    <xf numFmtId="3" fontId="16" fillId="12" borderId="86" xfId="0" applyNumberFormat="1" applyFont="1" applyFill="1" applyBorder="1" applyAlignment="1" applyProtection="1">
      <alignment wrapText="1"/>
      <protection locked="0"/>
    </xf>
    <xf numFmtId="9" fontId="27" fillId="12" borderId="100" xfId="10" applyNumberFormat="1" applyFont="1" applyFill="1" applyBorder="1" applyAlignment="1" applyProtection="1">
      <alignment horizontal="center" wrapText="1"/>
      <protection locked="0"/>
    </xf>
    <xf numFmtId="3" fontId="16" fillId="12" borderId="102" xfId="0" applyNumberFormat="1" applyFont="1" applyFill="1" applyBorder="1" applyAlignment="1" applyProtection="1">
      <alignment wrapText="1"/>
      <protection locked="0"/>
    </xf>
    <xf numFmtId="3" fontId="16" fillId="12" borderId="101" xfId="0" applyNumberFormat="1" applyFont="1" applyFill="1" applyBorder="1" applyAlignment="1" applyProtection="1">
      <alignment wrapText="1"/>
      <protection locked="0"/>
    </xf>
    <xf numFmtId="4" fontId="16" fillId="12" borderId="104" xfId="0" applyNumberFormat="1" applyFont="1" applyFill="1" applyBorder="1" applyAlignment="1">
      <alignment horizontal="center" wrapText="1"/>
    </xf>
    <xf numFmtId="3" fontId="16" fillId="12" borderId="103" xfId="0" applyNumberFormat="1" applyFont="1" applyFill="1" applyBorder="1" applyAlignment="1" applyProtection="1">
      <alignment wrapText="1"/>
      <protection locked="0"/>
    </xf>
    <xf numFmtId="4" fontId="16" fillId="12" borderId="75" xfId="3" applyNumberFormat="1" applyFont="1" applyFill="1" applyBorder="1" applyAlignment="1">
      <alignment horizontal="center" wrapText="1"/>
    </xf>
    <xf numFmtId="4" fontId="16" fillId="12" borderId="73" xfId="3" applyNumberFormat="1" applyFont="1" applyFill="1" applyBorder="1" applyAlignment="1">
      <alignment horizontal="center" wrapText="1"/>
    </xf>
    <xf numFmtId="4" fontId="16" fillId="12" borderId="93" xfId="3" applyNumberFormat="1" applyFont="1" applyFill="1" applyBorder="1" applyAlignment="1">
      <alignment horizontal="center" wrapText="1"/>
    </xf>
    <xf numFmtId="0" fontId="42" fillId="12" borderId="91" xfId="0" applyFont="1" applyFill="1" applyBorder="1" applyAlignment="1">
      <alignment wrapText="1"/>
    </xf>
    <xf numFmtId="9" fontId="27" fillId="12" borderId="9" xfId="10" applyNumberFormat="1" applyFont="1" applyFill="1" applyBorder="1" applyAlignment="1" applyProtection="1">
      <alignment wrapText="1"/>
      <protection locked="0"/>
    </xf>
    <xf numFmtId="4" fontId="16" fillId="12" borderId="91" xfId="0" applyNumberFormat="1" applyFont="1" applyFill="1" applyBorder="1" applyAlignment="1" applyProtection="1">
      <alignment wrapText="1"/>
      <protection locked="0"/>
    </xf>
    <xf numFmtId="4" fontId="16" fillId="12" borderId="95" xfId="0" applyNumberFormat="1" applyFont="1" applyFill="1" applyBorder="1" applyAlignment="1" applyProtection="1">
      <alignment wrapText="1"/>
      <protection locked="0"/>
    </xf>
    <xf numFmtId="4" fontId="16" fillId="12" borderId="118" xfId="3" applyNumberFormat="1" applyFont="1" applyFill="1" applyBorder="1" applyAlignment="1">
      <alignment wrapText="1"/>
    </xf>
    <xf numFmtId="0" fontId="0" fillId="12" borderId="118" xfId="0" applyFill="1" applyBorder="1"/>
    <xf numFmtId="0" fontId="16" fillId="12" borderId="118" xfId="3" applyFont="1" applyFill="1" applyBorder="1" applyAlignment="1">
      <alignment wrapText="1"/>
    </xf>
    <xf numFmtId="9" fontId="16" fillId="13" borderId="91" xfId="10" applyFont="1" applyFill="1" applyBorder="1" applyAlignment="1" applyProtection="1">
      <alignment wrapText="1"/>
      <protection locked="0"/>
    </xf>
    <xf numFmtId="9" fontId="27" fillId="12" borderId="96" xfId="10" applyFont="1" applyFill="1" applyBorder="1" applyAlignment="1" applyProtection="1">
      <alignment wrapText="1"/>
      <protection locked="0"/>
    </xf>
    <xf numFmtId="9" fontId="16" fillId="12" borderId="9" xfId="10" applyFont="1" applyFill="1" applyBorder="1" applyAlignment="1" applyProtection="1">
      <alignment wrapText="1"/>
      <protection locked="0"/>
    </xf>
    <xf numFmtId="9" fontId="16" fillId="12" borderId="112" xfId="10" applyFont="1" applyFill="1" applyBorder="1" applyAlignment="1" applyProtection="1">
      <alignment wrapText="1"/>
      <protection locked="0"/>
    </xf>
    <xf numFmtId="9" fontId="16" fillId="12" borderId="111" xfId="10" applyFont="1" applyFill="1" applyBorder="1" applyAlignment="1" applyProtection="1">
      <alignment wrapText="1"/>
      <protection locked="0"/>
    </xf>
    <xf numFmtId="0" fontId="16" fillId="12" borderId="73" xfId="3" applyFont="1" applyFill="1" applyBorder="1" applyAlignment="1">
      <alignment wrapText="1"/>
    </xf>
    <xf numFmtId="0" fontId="16" fillId="12" borderId="107" xfId="3" applyFont="1" applyFill="1" applyBorder="1" applyAlignment="1">
      <alignment wrapText="1"/>
    </xf>
    <xf numFmtId="9" fontId="16" fillId="13" borderId="105" xfId="10" applyFont="1" applyFill="1" applyBorder="1" applyAlignment="1" applyProtection="1">
      <alignment horizontal="right" wrapText="1"/>
      <protection locked="0"/>
    </xf>
    <xf numFmtId="9" fontId="16" fillId="13" borderId="105" xfId="10" applyFont="1" applyFill="1" applyBorder="1" applyAlignment="1" applyProtection="1">
      <alignment horizontal="center" wrapText="1"/>
      <protection locked="0"/>
    </xf>
    <xf numFmtId="9" fontId="16" fillId="13" borderId="14" xfId="10" applyFont="1" applyFill="1" applyBorder="1" applyAlignment="1" applyProtection="1">
      <alignment wrapText="1"/>
      <protection locked="0"/>
    </xf>
    <xf numFmtId="0" fontId="42" fillId="12" borderId="123" xfId="0" applyFont="1" applyFill="1" applyBorder="1" applyAlignment="1">
      <alignment wrapText="1"/>
    </xf>
    <xf numFmtId="0" fontId="42" fillId="4" borderId="122" xfId="2" applyFont="1" applyFill="1" applyBorder="1" applyAlignment="1">
      <alignment wrapText="1"/>
    </xf>
    <xf numFmtId="0" fontId="42" fillId="12" borderId="124" xfId="0" applyFont="1" applyFill="1" applyBorder="1" applyAlignment="1">
      <alignment wrapText="1"/>
    </xf>
    <xf numFmtId="9" fontId="27" fillId="12" borderId="96" xfId="10" applyNumberFormat="1" applyFont="1" applyFill="1" applyBorder="1" applyAlignment="1" applyProtection="1">
      <alignment horizontal="center" wrapText="1"/>
      <protection locked="0"/>
    </xf>
    <xf numFmtId="2" fontId="16" fillId="12" borderId="20" xfId="0" applyNumberFormat="1" applyFont="1" applyFill="1" applyBorder="1" applyAlignment="1">
      <alignment wrapText="1"/>
    </xf>
    <xf numFmtId="2" fontId="16" fillId="12" borderId="110" xfId="0" applyNumberFormat="1" applyFont="1" applyFill="1" applyBorder="1" applyAlignment="1">
      <alignment wrapText="1"/>
    </xf>
    <xf numFmtId="2" fontId="16" fillId="12" borderId="109" xfId="0" applyNumberFormat="1" applyFont="1" applyFill="1" applyBorder="1" applyAlignment="1">
      <alignment wrapText="1"/>
    </xf>
    <xf numFmtId="9" fontId="27" fillId="12" borderId="9" xfId="10" applyFont="1" applyFill="1" applyBorder="1" applyAlignment="1" applyProtection="1">
      <alignment horizontal="center" wrapText="1"/>
      <protection locked="0"/>
    </xf>
    <xf numFmtId="3" fontId="16" fillId="13" borderId="14" xfId="0" applyNumberFormat="1" applyFont="1" applyFill="1" applyBorder="1" applyAlignment="1" applyProtection="1">
      <alignment horizontal="center" wrapText="1"/>
      <protection locked="0"/>
    </xf>
    <xf numFmtId="3" fontId="16" fillId="13" borderId="105" xfId="0" applyNumberFormat="1" applyFont="1" applyFill="1" applyBorder="1" applyAlignment="1" applyProtection="1">
      <alignment horizontal="center" wrapText="1"/>
      <protection locked="0"/>
    </xf>
    <xf numFmtId="9" fontId="16" fillId="13" borderId="14" xfId="10" applyFont="1" applyFill="1" applyBorder="1" applyAlignment="1" applyProtection="1">
      <alignment horizontal="center" wrapText="1"/>
      <protection locked="0"/>
    </xf>
    <xf numFmtId="0" fontId="16" fillId="12" borderId="9" xfId="0" applyFont="1" applyFill="1" applyBorder="1" applyAlignment="1" applyProtection="1">
      <alignment wrapText="1"/>
      <protection locked="0"/>
    </xf>
    <xf numFmtId="0" fontId="16" fillId="12" borderId="112" xfId="0" applyFont="1" applyFill="1" applyBorder="1" applyAlignment="1" applyProtection="1">
      <alignment wrapText="1"/>
      <protection locked="0"/>
    </xf>
    <xf numFmtId="0" fontId="16" fillId="12" borderId="111" xfId="0" applyFont="1" applyFill="1" applyBorder="1" applyAlignment="1" applyProtection="1">
      <alignment wrapText="1"/>
      <protection locked="0"/>
    </xf>
    <xf numFmtId="3" fontId="16" fillId="13" borderId="105" xfId="0" applyNumberFormat="1" applyFont="1" applyFill="1" applyBorder="1" applyAlignment="1" applyProtection="1">
      <alignment wrapText="1"/>
      <protection locked="0"/>
    </xf>
    <xf numFmtId="3" fontId="16" fillId="13" borderId="14" xfId="0" applyNumberFormat="1" applyFont="1" applyFill="1" applyBorder="1" applyAlignment="1" applyProtection="1">
      <alignment wrapText="1"/>
      <protection locked="0"/>
    </xf>
    <xf numFmtId="165" fontId="16" fillId="12" borderId="20" xfId="0" applyNumberFormat="1" applyFont="1" applyFill="1" applyBorder="1" applyAlignment="1">
      <alignment wrapText="1"/>
    </xf>
    <xf numFmtId="165" fontId="16" fillId="12" borderId="110" xfId="0" applyNumberFormat="1" applyFont="1" applyFill="1" applyBorder="1" applyAlignment="1">
      <alignment wrapText="1"/>
    </xf>
    <xf numFmtId="0" fontId="16" fillId="12" borderId="114" xfId="3" applyFont="1" applyFill="1" applyBorder="1" applyAlignment="1">
      <alignment wrapText="1"/>
    </xf>
    <xf numFmtId="0" fontId="16" fillId="12" borderId="115" xfId="3" applyFont="1" applyFill="1" applyBorder="1" applyAlignment="1">
      <alignment wrapText="1"/>
    </xf>
    <xf numFmtId="167" fontId="16" fillId="13" borderId="97" xfId="0" applyNumberFormat="1" applyFont="1" applyFill="1" applyBorder="1" applyAlignment="1" applyProtection="1">
      <alignment wrapText="1"/>
      <protection locked="0"/>
    </xf>
    <xf numFmtId="9" fontId="27" fillId="12" borderId="96" xfId="10" applyNumberFormat="1" applyFont="1" applyFill="1" applyBorder="1" applyAlignment="1" applyProtection="1">
      <alignment wrapText="1"/>
      <protection locked="0"/>
    </xf>
    <xf numFmtId="0" fontId="16" fillId="12" borderId="116" xfId="3" applyFont="1" applyFill="1" applyBorder="1" applyAlignment="1">
      <alignment wrapText="1"/>
    </xf>
    <xf numFmtId="3" fontId="16" fillId="11" borderId="17" xfId="0" applyNumberFormat="1" applyFont="1" applyFill="1" applyBorder="1" applyAlignment="1" applyProtection="1">
      <alignment wrapText="1"/>
      <protection locked="0"/>
    </xf>
    <xf numFmtId="10" fontId="16" fillId="4" borderId="125" xfId="0" applyNumberFormat="1" applyFont="1" applyFill="1" applyBorder="1" applyAlignment="1">
      <alignment wrapText="1"/>
    </xf>
    <xf numFmtId="1" fontId="16" fillId="4" borderId="126" xfId="0" applyNumberFormat="1" applyFont="1" applyFill="1" applyBorder="1" applyAlignment="1">
      <alignment wrapText="1"/>
    </xf>
    <xf numFmtId="1" fontId="16" fillId="4" borderId="113" xfId="0" applyNumberFormat="1" applyFont="1" applyFill="1" applyBorder="1" applyAlignment="1">
      <alignment wrapText="1"/>
    </xf>
    <xf numFmtId="0" fontId="16" fillId="8" borderId="0" xfId="0" applyFont="1" applyFill="1" applyAlignment="1">
      <alignment wrapText="1"/>
    </xf>
    <xf numFmtId="10" fontId="16" fillId="8" borderId="0" xfId="0" applyNumberFormat="1" applyFont="1" applyFill="1" applyAlignment="1">
      <alignment wrapText="1"/>
    </xf>
    <xf numFmtId="2" fontId="16" fillId="8" borderId="0" xfId="0" applyNumberFormat="1" applyFont="1" applyFill="1" applyAlignment="1">
      <alignment wrapText="1"/>
    </xf>
    <xf numFmtId="2" fontId="16" fillId="4" borderId="127" xfId="0" applyNumberFormat="1" applyFont="1" applyFill="1" applyBorder="1" applyAlignment="1">
      <alignment wrapText="1"/>
    </xf>
    <xf numFmtId="165" fontId="42" fillId="4" borderId="10" xfId="2" applyNumberFormat="1" applyFont="1" applyFill="1" applyBorder="1" applyAlignment="1">
      <alignment wrapText="1"/>
    </xf>
    <xf numFmtId="10" fontId="16" fillId="0" borderId="9" xfId="0" applyNumberFormat="1" applyFont="1" applyFill="1" applyBorder="1" applyAlignment="1">
      <alignment wrapText="1"/>
    </xf>
    <xf numFmtId="4" fontId="16" fillId="4" borderId="128" xfId="3" applyNumberFormat="1" applyFont="1" applyFill="1" applyBorder="1" applyAlignment="1">
      <alignment wrapText="1"/>
    </xf>
    <xf numFmtId="3" fontId="16" fillId="4" borderId="70" xfId="3" applyNumberFormat="1" applyFont="1" applyFill="1" applyBorder="1" applyAlignment="1">
      <alignment wrapText="1"/>
    </xf>
    <xf numFmtId="10" fontId="16" fillId="4" borderId="115" xfId="0" applyNumberFormat="1" applyFont="1" applyFill="1" applyBorder="1" applyAlignment="1">
      <alignment wrapText="1"/>
    </xf>
    <xf numFmtId="0" fontId="16" fillId="0" borderId="129" xfId="0" applyFont="1" applyFill="1" applyBorder="1" applyAlignment="1">
      <alignment wrapText="1"/>
    </xf>
    <xf numFmtId="165" fontId="16" fillId="12" borderId="130" xfId="0" applyNumberFormat="1" applyFont="1" applyFill="1" applyBorder="1" applyAlignment="1">
      <alignment wrapText="1"/>
    </xf>
    <xf numFmtId="165" fontId="16" fillId="12" borderId="28" xfId="0" applyNumberFormat="1" applyFont="1" applyFill="1" applyBorder="1" applyAlignment="1">
      <alignment wrapText="1"/>
    </xf>
    <xf numFmtId="165" fontId="16" fillId="12" borderId="91" xfId="0" applyNumberFormat="1" applyFont="1" applyFill="1" applyBorder="1" applyAlignment="1">
      <alignment wrapText="1"/>
    </xf>
    <xf numFmtId="4" fontId="16" fillId="0" borderId="132" xfId="0" applyNumberFormat="1" applyFont="1" applyFill="1" applyBorder="1" applyAlignment="1" applyProtection="1">
      <alignment wrapText="1"/>
      <protection locked="0"/>
    </xf>
    <xf numFmtId="0" fontId="42" fillId="0" borderId="32" xfId="0" applyFont="1" applyFill="1" applyBorder="1" applyAlignment="1">
      <alignment wrapText="1"/>
    </xf>
    <xf numFmtId="0" fontId="42" fillId="0" borderId="32" xfId="2" applyFont="1" applyFill="1" applyBorder="1" applyAlignment="1">
      <alignment wrapText="1"/>
    </xf>
    <xf numFmtId="3" fontId="16" fillId="9" borderId="131" xfId="0" applyNumberFormat="1" applyFont="1" applyFill="1" applyBorder="1" applyAlignment="1" applyProtection="1">
      <alignment wrapText="1"/>
      <protection locked="0"/>
    </xf>
    <xf numFmtId="3" fontId="16" fillId="11" borderId="131" xfId="0" applyNumberFormat="1" applyFont="1" applyFill="1" applyBorder="1" applyAlignment="1" applyProtection="1">
      <alignment wrapText="1"/>
      <protection locked="0"/>
    </xf>
    <xf numFmtId="0" fontId="16" fillId="4" borderId="31" xfId="3" applyFont="1" applyFill="1" applyBorder="1" applyAlignment="1">
      <alignment wrapText="1"/>
    </xf>
    <xf numFmtId="167" fontId="16" fillId="13" borderId="14" xfId="0" applyNumberFormat="1" applyFont="1" applyFill="1" applyBorder="1" applyAlignment="1" applyProtection="1">
      <alignment wrapText="1"/>
      <protection locked="0"/>
    </xf>
    <xf numFmtId="2" fontId="16" fillId="4" borderId="47" xfId="0" applyNumberFormat="1" applyFont="1" applyFill="1" applyBorder="1" applyAlignment="1">
      <alignment wrapText="1"/>
    </xf>
    <xf numFmtId="4" fontId="16" fillId="0" borderId="133" xfId="0" applyNumberFormat="1" applyFont="1" applyFill="1" applyBorder="1" applyAlignment="1" applyProtection="1">
      <alignment wrapText="1"/>
      <protection locked="0"/>
    </xf>
    <xf numFmtId="2" fontId="16" fillId="0" borderId="134" xfId="0" applyNumberFormat="1" applyFont="1" applyFill="1" applyBorder="1" applyAlignment="1">
      <alignment wrapText="1"/>
    </xf>
    <xf numFmtId="0" fontId="16" fillId="0" borderId="45" xfId="0" applyFont="1" applyFill="1" applyBorder="1" applyAlignment="1">
      <alignment wrapText="1"/>
    </xf>
    <xf numFmtId="2" fontId="16" fillId="0" borderId="45" xfId="0" applyNumberFormat="1" applyFont="1" applyFill="1" applyBorder="1" applyAlignment="1">
      <alignment wrapText="1"/>
    </xf>
    <xf numFmtId="2" fontId="16" fillId="0" borderId="29" xfId="0" applyNumberFormat="1" applyFont="1" applyFill="1" applyBorder="1" applyAlignment="1">
      <alignment wrapText="1"/>
    </xf>
    <xf numFmtId="1" fontId="16" fillId="4" borderId="24" xfId="0" applyNumberFormat="1" applyFont="1" applyFill="1" applyBorder="1" applyAlignment="1">
      <alignment wrapText="1"/>
    </xf>
    <xf numFmtId="10" fontId="16" fillId="0" borderId="39" xfId="0" applyNumberFormat="1" applyFont="1" applyFill="1" applyBorder="1" applyAlignment="1">
      <alignment wrapText="1"/>
    </xf>
    <xf numFmtId="2" fontId="16" fillId="0" borderId="7" xfId="0" applyNumberFormat="1" applyFont="1" applyFill="1" applyBorder="1" applyAlignment="1">
      <alignment wrapText="1"/>
    </xf>
    <xf numFmtId="1" fontId="16" fillId="4" borderId="7" xfId="0" applyNumberFormat="1" applyFont="1" applyFill="1" applyBorder="1" applyAlignment="1">
      <alignment wrapText="1"/>
    </xf>
    <xf numFmtId="2" fontId="16" fillId="0" borderId="24" xfId="0" applyNumberFormat="1" applyFont="1" applyFill="1" applyBorder="1" applyAlignment="1">
      <alignment wrapText="1"/>
    </xf>
    <xf numFmtId="2" fontId="16" fillId="8" borderId="61" xfId="0" applyNumberFormat="1" applyFont="1" applyFill="1" applyBorder="1" applyAlignment="1">
      <alignment wrapText="1"/>
    </xf>
    <xf numFmtId="1" fontId="16" fillId="4" borderId="9" xfId="0" applyNumberFormat="1" applyFont="1" applyFill="1" applyBorder="1" applyAlignment="1">
      <alignment wrapText="1"/>
    </xf>
    <xf numFmtId="2" fontId="16" fillId="4" borderId="135" xfId="0" applyNumberFormat="1" applyFont="1" applyFill="1" applyBorder="1" applyAlignment="1">
      <alignment wrapText="1"/>
    </xf>
    <xf numFmtId="10" fontId="16" fillId="0" borderId="46" xfId="0" applyNumberFormat="1" applyFont="1" applyFill="1" applyBorder="1" applyAlignment="1">
      <alignment wrapText="1"/>
    </xf>
    <xf numFmtId="10" fontId="16" fillId="0" borderId="24" xfId="0" applyNumberFormat="1" applyFont="1" applyFill="1" applyBorder="1" applyAlignment="1">
      <alignment wrapText="1"/>
    </xf>
    <xf numFmtId="10" fontId="16" fillId="0" borderId="7" xfId="0" applyNumberFormat="1" applyFont="1" applyFill="1" applyBorder="1" applyAlignment="1">
      <alignment wrapText="1"/>
    </xf>
    <xf numFmtId="0" fontId="42" fillId="0" borderId="9" xfId="0" applyFont="1" applyFill="1" applyBorder="1" applyAlignment="1">
      <alignment wrapText="1"/>
    </xf>
    <xf numFmtId="2" fontId="42" fillId="0" borderId="30" xfId="2" applyNumberFormat="1" applyFont="1" applyFill="1" applyBorder="1" applyAlignment="1">
      <alignment wrapText="1"/>
    </xf>
    <xf numFmtId="0" fontId="42" fillId="0" borderId="30" xfId="0" applyFont="1" applyFill="1" applyBorder="1" applyAlignment="1">
      <alignment wrapText="1"/>
    </xf>
    <xf numFmtId="167" fontId="16" fillId="13" borderId="23" xfId="0" applyNumberFormat="1" applyFont="1" applyFill="1" applyBorder="1" applyAlignment="1" applyProtection="1">
      <alignment wrapText="1"/>
      <protection locked="0"/>
    </xf>
    <xf numFmtId="2" fontId="16" fillId="0" borderId="137" xfId="0" applyNumberFormat="1" applyFont="1" applyFill="1" applyBorder="1" applyAlignment="1">
      <alignment wrapText="1"/>
    </xf>
    <xf numFmtId="4" fontId="16" fillId="0" borderId="9" xfId="0" applyNumberFormat="1" applyFont="1" applyFill="1" applyBorder="1" applyAlignment="1">
      <alignment wrapText="1"/>
    </xf>
    <xf numFmtId="9" fontId="16" fillId="0" borderId="8" xfId="10" applyNumberFormat="1" applyFont="1" applyBorder="1" applyAlignment="1">
      <alignment wrapText="1"/>
    </xf>
    <xf numFmtId="168" fontId="16" fillId="10" borderId="65" xfId="0" applyNumberFormat="1" applyFont="1" applyFill="1" applyBorder="1" applyAlignment="1" applyProtection="1">
      <alignment wrapText="1"/>
      <protection locked="0"/>
    </xf>
    <xf numFmtId="168" fontId="16" fillId="0" borderId="9" xfId="0" applyNumberFormat="1" applyFont="1" applyBorder="1" applyAlignment="1">
      <alignment wrapText="1"/>
    </xf>
    <xf numFmtId="9" fontId="16" fillId="0" borderId="8" xfId="0" applyNumberFormat="1" applyFont="1" applyFill="1" applyBorder="1" applyAlignment="1">
      <alignment wrapText="1"/>
    </xf>
    <xf numFmtId="0" fontId="42" fillId="12" borderId="44" xfId="0" applyFont="1" applyFill="1" applyBorder="1" applyAlignment="1">
      <alignment wrapText="1"/>
    </xf>
    <xf numFmtId="0" fontId="42" fillId="12" borderId="43" xfId="0" applyFont="1" applyFill="1" applyBorder="1" applyAlignment="1">
      <alignment wrapText="1"/>
    </xf>
    <xf numFmtId="0" fontId="42" fillId="12" borderId="7" xfId="0" applyFont="1" applyFill="1" applyBorder="1" applyAlignment="1">
      <alignment wrapText="1"/>
    </xf>
    <xf numFmtId="167" fontId="16" fillId="4" borderId="7" xfId="0" applyNumberFormat="1" applyFont="1" applyFill="1" applyBorder="1" applyAlignment="1">
      <alignment wrapText="1"/>
    </xf>
    <xf numFmtId="9" fontId="16" fillId="0" borderId="91" xfId="10" applyFont="1" applyFill="1" applyBorder="1" applyAlignment="1" applyProtection="1">
      <alignment wrapText="1"/>
      <protection locked="0"/>
    </xf>
    <xf numFmtId="9" fontId="16" fillId="0" borderId="95" xfId="10" applyFont="1" applyFill="1" applyBorder="1" applyAlignment="1" applyProtection="1">
      <alignment wrapText="1"/>
      <protection locked="0"/>
    </xf>
    <xf numFmtId="0" fontId="27" fillId="12" borderId="9" xfId="10" applyNumberFormat="1" applyFont="1" applyFill="1" applyBorder="1" applyAlignment="1" applyProtection="1">
      <alignment wrapText="1"/>
      <protection locked="0"/>
    </xf>
    <xf numFmtId="9" fontId="16" fillId="0" borderId="0" xfId="10" applyFont="1" applyBorder="1" applyAlignment="1">
      <alignment wrapText="1"/>
    </xf>
    <xf numFmtId="9" fontId="16" fillId="0" borderId="12" xfId="10" applyFont="1" applyBorder="1" applyAlignment="1">
      <alignment wrapText="1"/>
    </xf>
    <xf numFmtId="9" fontId="16" fillId="4" borderId="24" xfId="10" applyFont="1" applyFill="1" applyBorder="1" applyAlignment="1" applyProtection="1">
      <alignment wrapText="1"/>
      <protection locked="0"/>
    </xf>
    <xf numFmtId="9" fontId="16" fillId="0" borderId="11" xfId="10" applyFont="1" applyBorder="1" applyAlignment="1">
      <alignment wrapText="1"/>
    </xf>
    <xf numFmtId="9" fontId="16" fillId="4" borderId="7" xfId="10" applyFont="1" applyFill="1" applyBorder="1" applyAlignment="1" applyProtection="1">
      <alignment wrapText="1"/>
      <protection locked="0"/>
    </xf>
    <xf numFmtId="9" fontId="16" fillId="0" borderId="64" xfId="10" applyFont="1" applyBorder="1" applyAlignment="1">
      <alignment wrapText="1"/>
    </xf>
    <xf numFmtId="9" fontId="16" fillId="0" borderId="7" xfId="10" applyFont="1" applyBorder="1" applyAlignment="1">
      <alignment wrapText="1"/>
    </xf>
    <xf numFmtId="9" fontId="16" fillId="0" borderId="10" xfId="10" applyNumberFormat="1" applyFont="1" applyBorder="1" applyAlignment="1">
      <alignment wrapText="1"/>
    </xf>
    <xf numFmtId="9" fontId="16" fillId="4" borderId="24" xfId="0" applyNumberFormat="1" applyFont="1" applyFill="1" applyBorder="1" applyAlignment="1" applyProtection="1">
      <alignment wrapText="1"/>
      <protection locked="0"/>
    </xf>
    <xf numFmtId="9" fontId="16" fillId="4" borderId="7" xfId="0" applyNumberFormat="1" applyFont="1" applyFill="1" applyBorder="1" applyAlignment="1" applyProtection="1">
      <alignment wrapText="1"/>
      <protection locked="0"/>
    </xf>
    <xf numFmtId="9" fontId="16" fillId="0" borderId="94" xfId="0" applyNumberFormat="1" applyFont="1" applyFill="1" applyBorder="1" applyAlignment="1">
      <alignment horizontal="center" wrapText="1"/>
    </xf>
    <xf numFmtId="9" fontId="16" fillId="0" borderId="66" xfId="0" applyNumberFormat="1" applyFont="1" applyFill="1" applyBorder="1" applyAlignment="1">
      <alignment horizontal="center" wrapText="1"/>
    </xf>
    <xf numFmtId="9" fontId="16" fillId="0" borderId="8" xfId="0" applyNumberFormat="1" applyFont="1" applyBorder="1" applyAlignment="1">
      <alignment wrapText="1"/>
    </xf>
    <xf numFmtId="9" fontId="16" fillId="4" borderId="20" xfId="10" applyFont="1" applyFill="1" applyBorder="1" applyAlignment="1">
      <alignment wrapText="1"/>
    </xf>
    <xf numFmtId="0" fontId="31" fillId="8" borderId="0" xfId="5" applyFont="1" applyFill="1" applyBorder="1" applyAlignment="1">
      <alignment horizontal="left"/>
    </xf>
    <xf numFmtId="0" fontId="14" fillId="7" borderId="0" xfId="1" applyFont="1" applyFill="1" applyBorder="1" applyAlignment="1">
      <alignment horizontal="left" wrapText="1"/>
    </xf>
    <xf numFmtId="0" fontId="15" fillId="7" borderId="0" xfId="1" applyFont="1" applyFill="1" applyBorder="1" applyAlignment="1">
      <alignment horizontal="left" wrapText="1"/>
    </xf>
    <xf numFmtId="0" fontId="20" fillId="0" borderId="0" xfId="0" applyFont="1" applyFill="1" applyBorder="1" applyAlignment="1">
      <alignment horizontal="left" vertical="top" wrapText="1"/>
    </xf>
    <xf numFmtId="2" fontId="16" fillId="4" borderId="0" xfId="0" applyNumberFormat="1" applyFont="1" applyFill="1" applyBorder="1" applyAlignment="1">
      <alignment wrapText="1"/>
    </xf>
    <xf numFmtId="4" fontId="16" fillId="0" borderId="132" xfId="0" applyNumberFormat="1" applyFont="1" applyFill="1" applyBorder="1" applyAlignment="1" applyProtection="1">
      <alignment wrapText="1"/>
    </xf>
    <xf numFmtId="165" fontId="16" fillId="4" borderId="0" xfId="0" applyNumberFormat="1" applyFont="1" applyFill="1" applyAlignment="1">
      <alignment wrapText="1"/>
    </xf>
    <xf numFmtId="0" fontId="23" fillId="4" borderId="0" xfId="0" applyFont="1" applyFill="1" applyAlignment="1">
      <alignment horizontal="left" vertical="top" wrapText="1"/>
    </xf>
    <xf numFmtId="0" fontId="14" fillId="7" borderId="0" xfId="1" applyFont="1" applyFill="1" applyBorder="1" applyAlignment="1">
      <alignment horizontal="left" wrapText="1"/>
    </xf>
    <xf numFmtId="0" fontId="14" fillId="7" borderId="106" xfId="1" applyFont="1" applyFill="1" applyBorder="1" applyAlignment="1">
      <alignment horizontal="left" wrapText="1"/>
    </xf>
    <xf numFmtId="0" fontId="31" fillId="8" borderId="0" xfId="5" applyFont="1" applyFill="1" applyBorder="1" applyAlignment="1">
      <alignment horizontal="left"/>
    </xf>
    <xf numFmtId="0" fontId="31" fillId="8" borderId="42" xfId="5" applyFont="1" applyFill="1" applyBorder="1" applyAlignment="1">
      <alignment horizontal="left"/>
    </xf>
    <xf numFmtId="167" fontId="16" fillId="4" borderId="17" xfId="0" applyNumberFormat="1" applyFont="1" applyFill="1" applyBorder="1" applyAlignment="1" applyProtection="1">
      <alignment wrapText="1"/>
      <protection locked="0"/>
    </xf>
    <xf numFmtId="3" fontId="16" fillId="4" borderId="17" xfId="0" applyNumberFormat="1" applyFont="1" applyFill="1" applyBorder="1" applyAlignment="1" applyProtection="1">
      <alignment wrapText="1"/>
      <protection locked="0"/>
    </xf>
    <xf numFmtId="0" fontId="36" fillId="8" borderId="0" xfId="0" applyFont="1" applyFill="1" applyAlignment="1">
      <alignment horizontal="center" textRotation="90" wrapText="1"/>
    </xf>
    <xf numFmtId="0" fontId="0" fillId="4" borderId="0" xfId="0" applyFill="1" applyBorder="1"/>
    <xf numFmtId="0" fontId="16" fillId="4" borderId="136" xfId="0" applyFont="1" applyFill="1" applyBorder="1" applyAlignment="1">
      <alignment wrapText="1"/>
    </xf>
    <xf numFmtId="0" fontId="39" fillId="4" borderId="0" xfId="0" applyFont="1" applyFill="1" applyAlignment="1">
      <alignment wrapText="1"/>
    </xf>
    <xf numFmtId="0" fontId="40" fillId="4" borderId="0" xfId="0" applyFont="1" applyFill="1" applyAlignment="1">
      <alignment horizontal="center" wrapText="1"/>
    </xf>
    <xf numFmtId="10" fontId="40" fillId="4" borderId="0" xfId="0" applyNumberFormat="1" applyFont="1" applyFill="1" applyAlignment="1">
      <alignment horizontal="center" wrapText="1"/>
    </xf>
    <xf numFmtId="2" fontId="40" fillId="4" borderId="0" xfId="0" applyNumberFormat="1" applyFont="1" applyFill="1" applyAlignment="1">
      <alignment horizontal="center" wrapText="1"/>
    </xf>
    <xf numFmtId="165" fontId="40" fillId="4" borderId="0" xfId="0" applyNumberFormat="1" applyFont="1" applyFill="1" applyAlignment="1">
      <alignment horizontal="center" wrapText="1"/>
    </xf>
    <xf numFmtId="2" fontId="16" fillId="4" borderId="139" xfId="0" applyNumberFormat="1" applyFont="1" applyFill="1" applyBorder="1" applyAlignment="1">
      <alignment wrapText="1"/>
    </xf>
    <xf numFmtId="0" fontId="16" fillId="0" borderId="138" xfId="0" applyFont="1" applyFill="1" applyBorder="1" applyAlignment="1" applyProtection="1">
      <alignment wrapText="1"/>
      <protection locked="0"/>
    </xf>
    <xf numFmtId="2" fontId="16" fillId="4" borderId="91" xfId="0" applyNumberFormat="1" applyFont="1" applyFill="1" applyBorder="1" applyAlignment="1">
      <alignment wrapText="1"/>
    </xf>
    <xf numFmtId="0" fontId="16" fillId="0" borderId="140" xfId="0" applyFont="1" applyFill="1" applyBorder="1" applyAlignment="1" applyProtection="1">
      <alignment wrapText="1"/>
      <protection locked="0"/>
    </xf>
    <xf numFmtId="165" fontId="42" fillId="4" borderId="0" xfId="2" applyNumberFormat="1" applyFont="1" applyFill="1" applyBorder="1" applyAlignment="1">
      <alignment wrapText="1"/>
    </xf>
    <xf numFmtId="0" fontId="42" fillId="4" borderId="0" xfId="2" applyFont="1" applyFill="1" applyBorder="1" applyAlignment="1">
      <alignment wrapText="1"/>
    </xf>
    <xf numFmtId="0" fontId="16" fillId="0" borderId="91" xfId="0" applyFont="1" applyFill="1" applyBorder="1" applyAlignment="1" applyProtection="1">
      <alignment wrapText="1"/>
      <protection locked="0"/>
    </xf>
    <xf numFmtId="3" fontId="16" fillId="12" borderId="14" xfId="0" applyNumberFormat="1" applyFont="1" applyFill="1" applyBorder="1" applyAlignment="1" applyProtection="1">
      <alignment horizontal="center" wrapText="1"/>
      <protection locked="0"/>
    </xf>
    <xf numFmtId="9" fontId="16" fillId="12" borderId="14" xfId="10" applyFont="1" applyFill="1" applyBorder="1" applyAlignment="1" applyProtection="1">
      <alignment horizontal="center" wrapText="1"/>
      <protection locked="0"/>
    </xf>
    <xf numFmtId="3" fontId="16" fillId="12" borderId="105" xfId="0" applyNumberFormat="1" applyFont="1" applyFill="1" applyBorder="1" applyAlignment="1" applyProtection="1">
      <alignment horizontal="center" wrapText="1"/>
      <protection locked="0"/>
    </xf>
    <xf numFmtId="0" fontId="16" fillId="14" borderId="9" xfId="0" applyFont="1" applyFill="1" applyBorder="1" applyAlignment="1" applyProtection="1">
      <alignment wrapText="1"/>
      <protection locked="0"/>
    </xf>
    <xf numFmtId="165" fontId="16" fillId="4" borderId="0" xfId="0" applyNumberFormat="1" applyFont="1" applyFill="1" applyBorder="1" applyAlignment="1">
      <alignment wrapText="1"/>
    </xf>
    <xf numFmtId="4" fontId="70" fillId="0" borderId="58" xfId="0" applyNumberFormat="1" applyFont="1" applyFill="1" applyBorder="1" applyAlignment="1">
      <alignment horizontal="center" wrapText="1"/>
    </xf>
    <xf numFmtId="3" fontId="42" fillId="0" borderId="57" xfId="0" applyNumberFormat="1" applyFont="1" applyFill="1" applyBorder="1" applyAlignment="1">
      <alignment horizontal="left" vertical="top" wrapText="1"/>
    </xf>
    <xf numFmtId="3" fontId="42" fillId="0" borderId="57" xfId="0" applyNumberFormat="1" applyFont="1" applyFill="1" applyBorder="1" applyAlignment="1">
      <alignment wrapText="1"/>
    </xf>
    <xf numFmtId="0" fontId="35" fillId="8" borderId="0" xfId="0" applyFont="1" applyFill="1" applyAlignment="1">
      <alignment horizontal="center" vertical="center" textRotation="90" wrapText="1"/>
    </xf>
    <xf numFmtId="3" fontId="16" fillId="0" borderId="0" xfId="0" applyNumberFormat="1" applyFont="1" applyBorder="1" applyAlignment="1">
      <alignment wrapText="1"/>
    </xf>
    <xf numFmtId="4" fontId="16" fillId="0" borderId="0" xfId="0" applyNumberFormat="1" applyFont="1" applyFill="1" applyBorder="1" applyAlignment="1">
      <alignment wrapText="1"/>
    </xf>
    <xf numFmtId="9" fontId="16" fillId="0" borderId="10" xfId="0" applyNumberFormat="1" applyFont="1" applyFill="1" applyBorder="1" applyAlignment="1">
      <alignment wrapText="1"/>
    </xf>
    <xf numFmtId="9" fontId="16" fillId="4" borderId="24" xfId="10" applyFont="1" applyFill="1" applyBorder="1" applyAlignment="1" applyProtection="1">
      <alignment wrapText="1"/>
    </xf>
    <xf numFmtId="10" fontId="16" fillId="4" borderId="24" xfId="0" applyNumberFormat="1" applyFont="1" applyFill="1" applyBorder="1" applyAlignment="1" applyProtection="1">
      <alignment wrapText="1"/>
    </xf>
    <xf numFmtId="10" fontId="16" fillId="4" borderId="7" xfId="0" applyNumberFormat="1" applyFont="1" applyFill="1" applyBorder="1" applyAlignment="1" applyProtection="1">
      <alignment wrapText="1"/>
    </xf>
    <xf numFmtId="2" fontId="16" fillId="4" borderId="47" xfId="0" applyNumberFormat="1" applyFont="1" applyFill="1" applyBorder="1" applyAlignment="1" applyProtection="1">
      <alignment wrapText="1"/>
    </xf>
    <xf numFmtId="4" fontId="16" fillId="0" borderId="119" xfId="0" applyNumberFormat="1" applyFont="1" applyFill="1" applyBorder="1" applyAlignment="1" applyProtection="1">
      <alignment wrapText="1"/>
    </xf>
    <xf numFmtId="4" fontId="16" fillId="0" borderId="120" xfId="0" applyNumberFormat="1" applyFont="1" applyFill="1" applyBorder="1" applyAlignment="1" applyProtection="1">
      <alignment wrapText="1"/>
    </xf>
    <xf numFmtId="10" fontId="16" fillId="0" borderId="9" xfId="0" applyNumberFormat="1" applyFont="1" applyFill="1" applyBorder="1" applyAlignment="1" applyProtection="1">
      <alignment wrapText="1"/>
    </xf>
    <xf numFmtId="4" fontId="16" fillId="4" borderId="128" xfId="3" applyNumberFormat="1" applyFont="1" applyFill="1" applyBorder="1" applyAlignment="1" applyProtection="1">
      <alignment wrapText="1"/>
    </xf>
    <xf numFmtId="4" fontId="16" fillId="4" borderId="114" xfId="3" applyNumberFormat="1" applyFont="1" applyFill="1" applyBorder="1" applyAlignment="1" applyProtection="1">
      <alignment wrapText="1"/>
    </xf>
    <xf numFmtId="167" fontId="16" fillId="4" borderId="17" xfId="0" applyNumberFormat="1" applyFont="1" applyFill="1" applyBorder="1" applyAlignment="1" applyProtection="1">
      <alignment wrapText="1"/>
    </xf>
    <xf numFmtId="168" fontId="16" fillId="4" borderId="20" xfId="0" applyNumberFormat="1" applyFont="1" applyFill="1" applyBorder="1" applyAlignment="1" applyProtection="1">
      <alignment wrapText="1"/>
    </xf>
    <xf numFmtId="2" fontId="16" fillId="4" borderId="20" xfId="0" applyNumberFormat="1" applyFont="1" applyFill="1" applyBorder="1" applyAlignment="1" applyProtection="1">
      <alignment wrapText="1"/>
    </xf>
    <xf numFmtId="167" fontId="16" fillId="4" borderId="118" xfId="3" applyNumberFormat="1" applyFont="1" applyFill="1" applyBorder="1" applyAlignment="1" applyProtection="1">
      <alignment wrapText="1"/>
    </xf>
    <xf numFmtId="3" fontId="16" fillId="4" borderId="17" xfId="0" applyNumberFormat="1" applyFont="1" applyFill="1" applyBorder="1" applyAlignment="1" applyProtection="1">
      <alignment wrapText="1"/>
    </xf>
    <xf numFmtId="1" fontId="16" fillId="0" borderId="8" xfId="0" applyNumberFormat="1" applyFont="1" applyBorder="1" applyAlignment="1">
      <alignment wrapText="1"/>
    </xf>
    <xf numFmtId="169" fontId="16" fillId="0" borderId="8" xfId="0" applyNumberFormat="1" applyFont="1" applyBorder="1" applyAlignment="1">
      <alignment wrapText="1"/>
    </xf>
    <xf numFmtId="2" fontId="16" fillId="15" borderId="20" xfId="0" applyNumberFormat="1" applyFont="1" applyFill="1" applyBorder="1" applyAlignment="1">
      <alignment wrapText="1"/>
    </xf>
    <xf numFmtId="0" fontId="60" fillId="0" borderId="0" xfId="9"/>
    <xf numFmtId="0" fontId="60" fillId="0" borderId="0" xfId="9" applyBorder="1"/>
    <xf numFmtId="0" fontId="60" fillId="4" borderId="0" xfId="9" applyFill="1"/>
    <xf numFmtId="0" fontId="45" fillId="4" borderId="0" xfId="0" applyFont="1" applyFill="1" applyAlignment="1">
      <alignment horizontal="left" wrapText="1"/>
    </xf>
    <xf numFmtId="0" fontId="53" fillId="4" borderId="0" xfId="0" applyFont="1" applyFill="1" applyAlignment="1">
      <alignment horizontal="center" vertical="top" wrapText="1"/>
    </xf>
    <xf numFmtId="0" fontId="52" fillId="8" borderId="0" xfId="1" applyFont="1" applyFill="1" applyBorder="1" applyAlignment="1" applyProtection="1">
      <alignment horizontal="center" vertical="center" wrapText="1"/>
      <protection locked="0"/>
    </xf>
    <xf numFmtId="0" fontId="52" fillId="8" borderId="32" xfId="1" applyFont="1" applyFill="1" applyBorder="1" applyAlignment="1" applyProtection="1">
      <alignment horizontal="center" vertical="center" wrapText="1"/>
      <protection locked="0"/>
    </xf>
    <xf numFmtId="0" fontId="30" fillId="8" borderId="41" xfId="5" applyFont="1" applyFill="1" applyBorder="1" applyAlignment="1">
      <alignment horizontal="left"/>
    </xf>
    <xf numFmtId="0" fontId="30" fillId="8" borderId="0" xfId="5" applyFont="1" applyFill="1" applyBorder="1" applyAlignment="1">
      <alignment horizontal="left"/>
    </xf>
    <xf numFmtId="0" fontId="35" fillId="8" borderId="31" xfId="0" applyFont="1" applyFill="1" applyBorder="1" applyAlignment="1">
      <alignment horizontal="center" vertical="center" textRotation="90" wrapText="1"/>
    </xf>
    <xf numFmtId="0" fontId="35" fillId="8" borderId="0" xfId="0" applyFont="1" applyFill="1" applyBorder="1" applyAlignment="1">
      <alignment horizontal="center" vertical="center" textRotation="90" wrapText="1"/>
    </xf>
    <xf numFmtId="0" fontId="35" fillId="8" borderId="0" xfId="0" applyFont="1" applyFill="1" applyAlignment="1">
      <alignment horizontal="center" vertical="center" textRotation="90" wrapText="1"/>
    </xf>
    <xf numFmtId="0" fontId="67" fillId="8" borderId="0" xfId="0" applyFont="1" applyFill="1" applyAlignment="1">
      <alignment horizontal="center" vertical="center" textRotation="90" wrapText="1"/>
    </xf>
    <xf numFmtId="0" fontId="36" fillId="8" borderId="0" xfId="0" applyFont="1" applyFill="1" applyAlignment="1">
      <alignment horizontal="center" textRotation="90" wrapText="1"/>
    </xf>
    <xf numFmtId="0" fontId="23" fillId="4" borderId="0" xfId="0" applyFont="1" applyFill="1" applyAlignment="1">
      <alignment horizontal="left" vertical="top" wrapText="1"/>
    </xf>
    <xf numFmtId="0" fontId="17" fillId="4" borderId="0" xfId="0" applyFont="1" applyFill="1" applyAlignment="1">
      <alignment horizontal="center" vertical="center" textRotation="90"/>
    </xf>
    <xf numFmtId="0" fontId="62" fillId="4" borderId="0" xfId="0" applyFont="1" applyFill="1" applyBorder="1" applyAlignment="1">
      <alignment horizontal="left" vertical="top" wrapText="1"/>
    </xf>
    <xf numFmtId="0" fontId="29" fillId="4" borderId="33" xfId="0" applyFont="1" applyFill="1" applyBorder="1" applyAlignment="1" applyProtection="1">
      <alignment horizontal="left" vertical="top" wrapText="1"/>
      <protection locked="0"/>
    </xf>
    <xf numFmtId="0" fontId="29" fillId="4" borderId="34" xfId="0" applyFont="1" applyFill="1" applyBorder="1" applyAlignment="1" applyProtection="1">
      <alignment horizontal="left" vertical="top" wrapText="1"/>
      <protection locked="0"/>
    </xf>
    <xf numFmtId="0" fontId="29" fillId="4" borderId="35" xfId="0" applyFont="1" applyFill="1" applyBorder="1" applyAlignment="1" applyProtection="1">
      <alignment horizontal="left" vertical="top" wrapText="1"/>
      <protection locked="0"/>
    </xf>
    <xf numFmtId="0" fontId="29" fillId="4" borderId="36" xfId="0" applyFont="1" applyFill="1" applyBorder="1" applyAlignment="1" applyProtection="1">
      <alignment horizontal="left" vertical="top" wrapText="1"/>
      <protection locked="0"/>
    </xf>
    <xf numFmtId="0" fontId="29" fillId="4" borderId="37" xfId="0" applyFont="1" applyFill="1" applyBorder="1" applyAlignment="1" applyProtection="1">
      <alignment horizontal="left" vertical="top" wrapText="1"/>
      <protection locked="0"/>
    </xf>
    <xf numFmtId="0" fontId="29" fillId="4" borderId="38" xfId="0" applyFont="1" applyFill="1" applyBorder="1" applyAlignment="1" applyProtection="1">
      <alignment horizontal="left" vertical="top" wrapText="1"/>
      <protection locked="0"/>
    </xf>
    <xf numFmtId="0" fontId="16" fillId="8" borderId="44" xfId="0" applyFont="1" applyFill="1" applyBorder="1" applyAlignment="1">
      <alignment horizontal="center"/>
    </xf>
    <xf numFmtId="0" fontId="16" fillId="8" borderId="42" xfId="0" applyFont="1" applyFill="1" applyBorder="1" applyAlignment="1">
      <alignment horizontal="center"/>
    </xf>
    <xf numFmtId="0" fontId="26" fillId="4" borderId="0" xfId="2" applyFont="1" applyFill="1" applyBorder="1" applyAlignment="1">
      <alignment horizontal="right" wrapText="1"/>
    </xf>
    <xf numFmtId="0" fontId="26" fillId="0" borderId="32" xfId="0" applyFont="1" applyFill="1" applyBorder="1" applyAlignment="1" applyProtection="1">
      <alignment horizontal="right" wrapText="1"/>
      <protection locked="0"/>
    </xf>
    <xf numFmtId="0" fontId="35" fillId="8" borderId="3" xfId="0" applyFont="1" applyFill="1" applyBorder="1" applyAlignment="1">
      <alignment horizontal="center" vertical="center" textRotation="90" wrapText="1"/>
    </xf>
    <xf numFmtId="0" fontId="30" fillId="8" borderId="30" xfId="5" applyFont="1" applyFill="1" applyBorder="1" applyAlignment="1">
      <alignment horizontal="left"/>
    </xf>
    <xf numFmtId="0" fontId="30" fillId="8" borderId="9" xfId="5" applyFont="1" applyFill="1" applyBorder="1" applyAlignment="1">
      <alignment horizontal="left"/>
    </xf>
    <xf numFmtId="0" fontId="48" fillId="4" borderId="0" xfId="0" applyFont="1" applyFill="1" applyAlignment="1">
      <alignment horizontal="left" vertical="top" wrapText="1"/>
    </xf>
    <xf numFmtId="0" fontId="29" fillId="4" borderId="33" xfId="0" applyFont="1" applyFill="1" applyBorder="1" applyAlignment="1">
      <alignment horizontal="left" vertical="top" wrapText="1"/>
    </xf>
    <xf numFmtId="0" fontId="29" fillId="4" borderId="34" xfId="0" applyFont="1" applyFill="1" applyBorder="1" applyAlignment="1">
      <alignment horizontal="left" vertical="top" wrapText="1"/>
    </xf>
    <xf numFmtId="0" fontId="29" fillId="4" borderId="35" xfId="0" applyFont="1" applyFill="1" applyBorder="1" applyAlignment="1">
      <alignment horizontal="left" vertical="top" wrapText="1"/>
    </xf>
    <xf numFmtId="0" fontId="29" fillId="4" borderId="36" xfId="0" applyFont="1" applyFill="1" applyBorder="1" applyAlignment="1">
      <alignment horizontal="left" vertical="top" wrapText="1"/>
    </xf>
    <xf numFmtId="0" fontId="29" fillId="4" borderId="37" xfId="0" applyFont="1" applyFill="1" applyBorder="1" applyAlignment="1">
      <alignment horizontal="left" vertical="top" wrapText="1"/>
    </xf>
    <xf numFmtId="0" fontId="29" fillId="4" borderId="38" xfId="0" applyFont="1" applyFill="1" applyBorder="1" applyAlignment="1">
      <alignment horizontal="left" vertical="top" wrapText="1"/>
    </xf>
    <xf numFmtId="0" fontId="33" fillId="4" borderId="0" xfId="0" applyFont="1" applyFill="1" applyAlignment="1">
      <alignment horizontal="center" vertical="center" textRotation="90" wrapText="1"/>
    </xf>
    <xf numFmtId="0" fontId="14" fillId="7" borderId="0" xfId="1" applyFont="1" applyFill="1" applyBorder="1" applyAlignment="1">
      <alignment horizontal="center" wrapText="1"/>
    </xf>
    <xf numFmtId="0" fontId="14" fillId="7" borderId="0" xfId="1" applyFont="1" applyFill="1" applyBorder="1" applyAlignment="1">
      <alignment horizontal="left" wrapText="1"/>
    </xf>
    <xf numFmtId="0" fontId="14" fillId="7" borderId="106" xfId="1" applyFont="1" applyFill="1" applyBorder="1" applyAlignment="1">
      <alignment horizontal="left" wrapText="1"/>
    </xf>
    <xf numFmtId="0" fontId="15" fillId="7" borderId="0" xfId="1" applyFont="1" applyFill="1" applyBorder="1" applyAlignment="1">
      <alignment horizontal="left" wrapText="1"/>
    </xf>
    <xf numFmtId="0" fontId="14" fillId="0" borderId="59" xfId="0" applyFont="1" applyFill="1" applyBorder="1" applyAlignment="1">
      <alignment horizontal="center" wrapText="1"/>
    </xf>
    <xf numFmtId="0" fontId="14" fillId="0" borderId="60" xfId="0" applyFont="1" applyFill="1" applyBorder="1" applyAlignment="1">
      <alignment horizontal="center" wrapText="1"/>
    </xf>
    <xf numFmtId="0" fontId="31" fillId="8" borderId="0" xfId="5" applyFont="1" applyFill="1" applyBorder="1" applyAlignment="1">
      <alignment horizontal="left"/>
    </xf>
    <xf numFmtId="0" fontId="42" fillId="0" borderId="59" xfId="0" applyFont="1" applyFill="1" applyBorder="1" applyAlignment="1">
      <alignment horizontal="center" wrapText="1"/>
    </xf>
    <xf numFmtId="0" fontId="42" fillId="0" borderId="60" xfId="0" applyFont="1" applyFill="1" applyBorder="1" applyAlignment="1">
      <alignment horizontal="center" wrapText="1"/>
    </xf>
    <xf numFmtId="0" fontId="14" fillId="7" borderId="3" xfId="1" applyFont="1" applyFill="1" applyBorder="1" applyAlignment="1">
      <alignment horizontal="left" wrapText="1"/>
    </xf>
    <xf numFmtId="0" fontId="18" fillId="4" borderId="0" xfId="0" applyFont="1" applyFill="1" applyAlignment="1">
      <alignment horizontal="center" vertical="center" textRotation="90"/>
    </xf>
    <xf numFmtId="0" fontId="18" fillId="4" borderId="0" xfId="0" applyFont="1" applyFill="1" applyBorder="1" applyAlignment="1">
      <alignment horizontal="center" vertical="center" textRotation="90"/>
    </xf>
    <xf numFmtId="0" fontId="20" fillId="0" borderId="0" xfId="0" applyFont="1" applyFill="1" applyBorder="1" applyAlignment="1">
      <alignment horizontal="left" vertical="top" wrapText="1"/>
    </xf>
    <xf numFmtId="0" fontId="19" fillId="4" borderId="59" xfId="0" applyFont="1" applyFill="1" applyBorder="1" applyAlignment="1" applyProtection="1">
      <alignment horizontal="left" vertical="top" wrapText="1"/>
      <protection locked="0"/>
    </xf>
    <xf numFmtId="0" fontId="19" fillId="4" borderId="31" xfId="0" applyFont="1" applyFill="1" applyBorder="1" applyAlignment="1" applyProtection="1">
      <alignment horizontal="left" vertical="top" wrapText="1"/>
      <protection locked="0"/>
    </xf>
    <xf numFmtId="0" fontId="19" fillId="4" borderId="60" xfId="0" applyFont="1" applyFill="1" applyBorder="1" applyAlignment="1" applyProtection="1">
      <alignment horizontal="left" vertical="top" wrapText="1"/>
      <protection locked="0"/>
    </xf>
    <xf numFmtId="0" fontId="19" fillId="4" borderId="58" xfId="0" applyFont="1" applyFill="1" applyBorder="1" applyAlignment="1" applyProtection="1">
      <alignment horizontal="left" vertical="top" wrapText="1"/>
      <protection locked="0"/>
    </xf>
    <xf numFmtId="0" fontId="19" fillId="4" borderId="32" xfId="0" applyFont="1" applyFill="1" applyBorder="1" applyAlignment="1" applyProtection="1">
      <alignment horizontal="left" vertical="top" wrapText="1"/>
      <protection locked="0"/>
    </xf>
    <xf numFmtId="0" fontId="19" fillId="4" borderId="57" xfId="0" applyFont="1" applyFill="1" applyBorder="1" applyAlignment="1" applyProtection="1">
      <alignment horizontal="left" vertical="top" wrapText="1"/>
      <protection locked="0"/>
    </xf>
    <xf numFmtId="0" fontId="19" fillId="4" borderId="0" xfId="0" applyFont="1" applyFill="1" applyBorder="1" applyAlignment="1">
      <alignment horizontal="left" vertical="top" wrapText="1"/>
    </xf>
    <xf numFmtId="0" fontId="14" fillId="7" borderId="31" xfId="1" applyFont="1" applyFill="1" applyBorder="1" applyAlignment="1">
      <alignment horizontal="left" wrapText="1"/>
    </xf>
    <xf numFmtId="0" fontId="14" fillId="7" borderId="108" xfId="1" applyFont="1" applyFill="1" applyBorder="1" applyAlignment="1">
      <alignment horizontal="left" wrapText="1"/>
    </xf>
    <xf numFmtId="0" fontId="31" fillId="8" borderId="42" xfId="5" applyFont="1" applyFill="1" applyBorder="1" applyAlignment="1">
      <alignment horizontal="left"/>
    </xf>
    <xf numFmtId="0" fontId="31" fillId="8" borderId="43" xfId="5" applyFont="1" applyFill="1" applyBorder="1" applyAlignment="1">
      <alignment horizontal="left"/>
    </xf>
    <xf numFmtId="0" fontId="68" fillId="4" borderId="0" xfId="0" applyFont="1" applyFill="1" applyAlignment="1">
      <alignment horizontal="center" vertical="center" textRotation="90" wrapText="1"/>
    </xf>
    <xf numFmtId="0" fontId="68" fillId="4" borderId="0" xfId="0" applyFont="1" applyFill="1" applyAlignment="1">
      <alignment horizontal="center" vertical="center" textRotation="90"/>
    </xf>
    <xf numFmtId="0" fontId="68" fillId="4" borderId="0" xfId="0" applyFont="1" applyFill="1" applyBorder="1" applyAlignment="1">
      <alignment horizontal="center" vertical="center" textRotation="90"/>
    </xf>
    <xf numFmtId="0" fontId="19" fillId="4" borderId="44" xfId="0" applyFont="1" applyFill="1" applyBorder="1" applyAlignment="1" applyProtection="1">
      <alignment horizontal="left" vertical="top" wrapText="1"/>
      <protection locked="0"/>
    </xf>
    <xf numFmtId="0" fontId="19" fillId="4" borderId="42" xfId="0" applyFont="1" applyFill="1" applyBorder="1" applyAlignment="1" applyProtection="1">
      <alignment horizontal="left" vertical="top" wrapText="1"/>
      <protection locked="0"/>
    </xf>
    <xf numFmtId="0" fontId="19" fillId="4" borderId="43" xfId="0" applyFont="1" applyFill="1" applyBorder="1" applyAlignment="1" applyProtection="1">
      <alignment horizontal="left" vertical="top" wrapText="1"/>
      <protection locked="0"/>
    </xf>
    <xf numFmtId="0" fontId="19" fillId="4" borderId="0" xfId="0" applyFont="1" applyFill="1" applyAlignment="1">
      <alignment horizontal="left" vertical="top" wrapText="1"/>
    </xf>
    <xf numFmtId="0" fontId="15" fillId="7" borderId="31" xfId="1" applyFont="1" applyFill="1" applyBorder="1" applyAlignment="1">
      <alignment horizontal="left" wrapText="1"/>
    </xf>
    <xf numFmtId="0" fontId="31" fillId="8" borderId="32" xfId="5" applyFont="1" applyFill="1" applyBorder="1" applyAlignment="1">
      <alignment horizontal="left"/>
    </xf>
    <xf numFmtId="0" fontId="17" fillId="4" borderId="0" xfId="0" applyFont="1" applyFill="1" applyAlignment="1">
      <alignment horizontal="center" vertical="center" textRotation="90" wrapText="1"/>
    </xf>
    <xf numFmtId="0" fontId="17" fillId="4" borderId="0" xfId="0" applyFont="1" applyFill="1" applyBorder="1" applyAlignment="1">
      <alignment horizontal="center" vertical="center" textRotation="90" wrapText="1"/>
    </xf>
    <xf numFmtId="0" fontId="61" fillId="4" borderId="0" xfId="9" applyFont="1" applyFill="1" applyAlignment="1">
      <alignment horizontal="left" vertical="center" wrapText="1"/>
    </xf>
    <xf numFmtId="0" fontId="66" fillId="4" borderId="0" xfId="0" applyFont="1" applyFill="1" applyAlignment="1">
      <alignment horizontal="center" textRotation="90"/>
    </xf>
    <xf numFmtId="0" fontId="66" fillId="4" borderId="0" xfId="0" applyFont="1" applyFill="1" applyBorder="1" applyAlignment="1">
      <alignment horizontal="center" textRotation="90"/>
    </xf>
    <xf numFmtId="0" fontId="20" fillId="4" borderId="0" xfId="0" applyFont="1" applyFill="1" applyBorder="1" applyAlignment="1">
      <alignment horizontal="left" vertical="top" wrapText="1"/>
    </xf>
    <xf numFmtId="2" fontId="16" fillId="4" borderId="0" xfId="0" applyNumberFormat="1" applyFont="1" applyFill="1" applyBorder="1" applyAlignment="1">
      <alignment horizontal="center" wrapText="1"/>
    </xf>
    <xf numFmtId="0" fontId="31" fillId="8" borderId="67" xfId="5" applyFont="1" applyFill="1" applyBorder="1" applyAlignment="1">
      <alignment horizontal="left"/>
    </xf>
    <xf numFmtId="0" fontId="14" fillId="7" borderId="59" xfId="1" applyFont="1" applyFill="1" applyBorder="1" applyAlignment="1">
      <alignment horizontal="left" wrapText="1"/>
    </xf>
    <xf numFmtId="0" fontId="14" fillId="7" borderId="60" xfId="1" applyFont="1" applyFill="1" applyBorder="1" applyAlignment="1">
      <alignment horizontal="left" wrapText="1"/>
    </xf>
    <xf numFmtId="0" fontId="14" fillId="8" borderId="91" xfId="0" applyFont="1" applyFill="1" applyBorder="1" applyAlignment="1">
      <alignment horizontal="center" vertical="center" wrapText="1"/>
    </xf>
    <xf numFmtId="9" fontId="49" fillId="0" borderId="98" xfId="10" applyFont="1" applyFill="1" applyBorder="1" applyAlignment="1">
      <alignment horizontal="center" vertical="center" wrapText="1"/>
    </xf>
    <xf numFmtId="9" fontId="49" fillId="0" borderId="95" xfId="10" applyFont="1" applyFill="1" applyBorder="1" applyAlignment="1">
      <alignment horizontal="center" vertical="center" wrapText="1"/>
    </xf>
    <xf numFmtId="0" fontId="13" fillId="8" borderId="0" xfId="0" applyFont="1" applyFill="1" applyAlignment="1">
      <alignment horizontal="center" vertical="center" textRotation="90" wrapText="1"/>
    </xf>
    <xf numFmtId="0" fontId="20" fillId="0" borderId="31" xfId="0" applyFont="1" applyFill="1" applyBorder="1" applyAlignment="1">
      <alignment horizontal="left" vertical="top" wrapText="1"/>
    </xf>
    <xf numFmtId="0" fontId="13" fillId="8" borderId="0" xfId="0" applyFont="1" applyFill="1" applyBorder="1" applyAlignment="1">
      <alignment horizontal="center" vertical="center" textRotation="90" wrapText="1"/>
    </xf>
  </cellXfs>
  <cellStyles count="11">
    <cellStyle name="20% - Áhersla5" xfId="3" builtinId="46"/>
    <cellStyle name="40% - Áhersla5" xfId="2" builtinId="47"/>
    <cellStyle name="Áhersla5" xfId="1" builtinId="45"/>
    <cellStyle name="Hyperlink 2" xfId="7"/>
    <cellStyle name="Normal 2" xfId="6"/>
    <cellStyle name="Normal 2 2" xfId="8"/>
    <cellStyle name="Prósent" xfId="10" builtinId="5"/>
    <cellStyle name="Tengill" xfId="9" builtinId="8"/>
    <cellStyle name="UST: ÁRTAL" xfId="5"/>
    <cellStyle name="UST: HEADING 1 á sheetum" xfId="4"/>
    <cellStyle name="Venjulegt" xfId="0" builtinId="0"/>
  </cellStyles>
  <dxfs count="4607">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tint="-0.14996795556505021"/>
      </font>
    </dxf>
    <dxf>
      <font>
        <color theme="0"/>
      </font>
      <numFmt numFmtId="1" formatCode="0"/>
    </dxf>
    <dxf>
      <font>
        <color theme="0"/>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tint="-0.14996795556505021"/>
      </font>
    </dxf>
    <dxf>
      <font>
        <color theme="0"/>
      </font>
      <numFmt numFmtId="1" formatCode="0"/>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tint="-0.14996795556505021"/>
      </font>
    </dxf>
    <dxf>
      <font>
        <color theme="0" tint="-0.24994659260841701"/>
      </font>
    </dxf>
    <dxf>
      <font>
        <color theme="0" tint="-0.14996795556505021"/>
      </font>
    </dxf>
    <dxf>
      <font>
        <color theme="0"/>
      </font>
    </dxf>
    <dxf>
      <font>
        <color theme="0"/>
      </font>
    </dxf>
    <dxf>
      <font>
        <color theme="0"/>
      </font>
      <numFmt numFmtId="1" formatCode="0"/>
    </dxf>
    <dxf>
      <font>
        <color theme="0"/>
      </font>
    </dxf>
    <dxf>
      <font>
        <color theme="0"/>
      </font>
      <numFmt numFmtId="1" formatCode="0"/>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8" tint="0.79998168889431442"/>
      </font>
    </dxf>
    <dxf>
      <fill>
        <patternFill>
          <bgColor rgb="FFFF0000"/>
        </patternFill>
      </fill>
    </dxf>
    <dxf>
      <fill>
        <patternFill>
          <bgColor rgb="FF92D050"/>
        </patternFill>
      </fill>
    </dxf>
    <dxf>
      <font>
        <color theme="0"/>
      </font>
      <numFmt numFmtId="1" formatCode="0"/>
    </dxf>
    <dxf>
      <fill>
        <patternFill>
          <bgColor rgb="FFFF0000"/>
        </patternFill>
      </fill>
    </dxf>
    <dxf>
      <fill>
        <patternFill>
          <bgColor rgb="FF92D050"/>
        </patternFill>
      </fill>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0"/>
      </font>
      <numFmt numFmtId="1" formatCode="0"/>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auto="1"/>
      </font>
    </dxf>
    <dxf>
      <fill>
        <patternFill>
          <bgColor rgb="FFFF0000"/>
        </patternFill>
      </fill>
    </dxf>
    <dxf>
      <fill>
        <patternFill>
          <bgColor rgb="FF92D050"/>
        </patternFill>
      </fill>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numFmt numFmtId="1" formatCode="0"/>
    </dxf>
    <dxf>
      <font>
        <color theme="8" tint="0.59996337778862885"/>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dxf>
    <dxf>
      <font>
        <color theme="0"/>
      </font>
      <numFmt numFmtId="1" formatCode="0"/>
    </dxf>
    <dxf>
      <font>
        <color theme="0"/>
      </font>
      <numFmt numFmtId="1" formatCode="0"/>
    </dxf>
    <dxf>
      <font>
        <color theme="8" tint="0.59996337778862885"/>
      </font>
    </dxf>
    <dxf>
      <font>
        <color theme="0"/>
      </font>
    </dxf>
    <dxf>
      <font>
        <color theme="8" tint="0.79998168889431442"/>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tint="-0.14996795556505021"/>
      </font>
    </dxf>
    <dxf>
      <font>
        <color theme="0" tint="-0.14996795556505021"/>
      </font>
    </dxf>
    <dxf>
      <font>
        <color theme="0" tint="-0.14996795556505021"/>
      </font>
    </dxf>
    <dxf>
      <font>
        <color theme="0" tint="-0.14996795556505021"/>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tint="-0.14996795556505021"/>
      </font>
    </dxf>
    <dxf>
      <font>
        <color theme="8" tint="0.59996337778862885"/>
      </font>
    </dxf>
    <dxf>
      <font>
        <color theme="8" tint="0.79998168889431442"/>
      </font>
    </dxf>
    <dxf>
      <font>
        <color theme="8" tint="0.79998168889431442"/>
      </font>
    </dxf>
    <dxf>
      <font>
        <color theme="0"/>
      </font>
    </dxf>
    <dxf>
      <font>
        <color theme="0"/>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8" tint="0.79998168889431442"/>
      </font>
    </dxf>
    <dxf>
      <font>
        <color theme="0"/>
      </font>
    </dxf>
    <dxf>
      <font>
        <color auto="1"/>
      </font>
    </dxf>
    <dxf>
      <font>
        <color theme="0"/>
      </font>
    </dxf>
    <dxf>
      <font>
        <color auto="1"/>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auto="1"/>
      </font>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theme="0"/>
      </font>
      <numFmt numFmtId="1" formatCode="0"/>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numFmt numFmtId="1" formatCode="0"/>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auto="1"/>
      </font>
    </dxf>
    <dxf>
      <font>
        <color auto="1"/>
      </font>
    </dxf>
    <dxf>
      <font>
        <color auto="1"/>
      </font>
    </dxf>
    <dxf>
      <font>
        <color auto="1"/>
      </font>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auto="1"/>
      </font>
    </dxf>
    <dxf>
      <font>
        <color auto="1"/>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59996337778862885"/>
      </font>
    </dxf>
    <dxf>
      <font>
        <color theme="8" tint="0.79998168889431442"/>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ont>
        <color theme="0"/>
      </font>
    </dxf>
    <dxf>
      <font>
        <color theme="0"/>
      </font>
    </dxf>
    <dxf>
      <fill>
        <patternFill>
          <bgColor theme="8" tint="0.79998168889431442"/>
        </patternFill>
      </fill>
    </dxf>
    <dxf>
      <fill>
        <patternFill>
          <bgColor rgb="FFFFF0D1"/>
        </patternFill>
      </fill>
    </dxf>
    <dxf>
      <fill>
        <patternFill>
          <bgColor theme="8" tint="0.79998168889431442"/>
        </patternFill>
      </fill>
    </dxf>
    <dxf>
      <fill>
        <patternFill>
          <bgColor rgb="FFFFF0D1"/>
        </patternFill>
      </fill>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8" tint="0.59996337778862885"/>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ill>
        <patternFill>
          <bgColor rgb="FFFFF0D1"/>
        </patternFill>
      </fill>
      <border>
        <left style="thin">
          <color rgb="FFC00000"/>
        </left>
        <right style="thin">
          <color rgb="FFC00000"/>
        </right>
        <top style="thin">
          <color rgb="FFC00000"/>
        </top>
        <bottom style="thin">
          <color rgb="FFC0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8989"/>
      <color rgb="FFFF9966"/>
      <color rgb="FFFFF0D1"/>
      <color rgb="FFE4F4DF"/>
      <color rgb="FFFFE3AB"/>
      <color rgb="FFFFF1DD"/>
      <color rgb="FFFFDBA7"/>
      <color rgb="FFFFF9DD"/>
      <color rgb="FFFFF0AF"/>
      <color rgb="FFFCD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Samantekt!$B$10</c:f>
              <c:strCache>
                <c:ptCount val="1"/>
                <c:pt idx="0">
                  <c:v>Skrifstofupappír kg/stöðugildi</c:v>
                </c:pt>
              </c:strCache>
            </c:strRef>
          </c:tx>
          <c:spPr>
            <a:gradFill flip="none" rotWithShape="1">
              <a:gsLst>
                <a:gs pos="0">
                  <a:schemeClr val="accent1"/>
                </a:gs>
                <a:gs pos="83000">
                  <a:schemeClr val="accent1">
                    <a:tint val="44500"/>
                    <a:satMod val="160000"/>
                  </a:schemeClr>
                </a:gs>
                <a:gs pos="100000">
                  <a:schemeClr val="accent1">
                    <a:tint val="23500"/>
                    <a:satMod val="160000"/>
                  </a:schemeClr>
                </a:gs>
              </a:gsLst>
              <a:path path="circle">
                <a:fillToRect l="100000" t="100000"/>
              </a:path>
              <a:tileRect r="-100000" b="-100000"/>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Samantekt!$C$10:$K$10</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9503-4B39-A674-C90F0F889C3C}"/>
            </c:ext>
          </c:extLst>
        </c:ser>
        <c:dLbls>
          <c:showLegendKey val="0"/>
          <c:showVal val="1"/>
          <c:showCatName val="0"/>
          <c:showSerName val="0"/>
          <c:showPercent val="0"/>
          <c:showBubbleSize val="0"/>
        </c:dLbls>
        <c:gapWidth val="75"/>
        <c:axId val="427497656"/>
        <c:axId val="427498440"/>
      </c:barChart>
      <c:catAx>
        <c:axId val="427497656"/>
        <c:scaling>
          <c:orientation val="minMax"/>
        </c:scaling>
        <c:delete val="0"/>
        <c:axPos val="b"/>
        <c:numFmt formatCode="General" sourceLinked="1"/>
        <c:majorTickMark val="none"/>
        <c:minorTickMark val="none"/>
        <c:tickLblPos val="nextTo"/>
        <c:crossAx val="427498440"/>
        <c:crosses val="autoZero"/>
        <c:auto val="1"/>
        <c:lblAlgn val="ctr"/>
        <c:lblOffset val="100"/>
        <c:noMultiLvlLbl val="0"/>
      </c:catAx>
      <c:valAx>
        <c:axId val="427498440"/>
        <c:scaling>
          <c:orientation val="minMax"/>
        </c:scaling>
        <c:delete val="0"/>
        <c:axPos val="l"/>
        <c:numFmt formatCode="0.00" sourceLinked="1"/>
        <c:majorTickMark val="none"/>
        <c:minorTickMark val="none"/>
        <c:tickLblPos val="nextTo"/>
        <c:crossAx val="427497656"/>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Samantekt!$B$39</c:f>
              <c:strCache>
                <c:ptCount val="1"/>
                <c:pt idx="0">
                  <c:v>Óflokkaður úrgangur,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Samantekt!$C$39:$K$39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826-4633-8E23-2959F3EDD524}"/>
            </c:ext>
          </c:extLst>
        </c:ser>
        <c:dLbls>
          <c:showLegendKey val="0"/>
          <c:showVal val="1"/>
          <c:showCatName val="0"/>
          <c:showSerName val="0"/>
          <c:showPercent val="0"/>
          <c:showBubbleSize val="0"/>
        </c:dLbls>
        <c:gapWidth val="75"/>
        <c:axId val="426287664"/>
        <c:axId val="426288056"/>
      </c:barChart>
      <c:catAx>
        <c:axId val="426287664"/>
        <c:scaling>
          <c:orientation val="minMax"/>
        </c:scaling>
        <c:delete val="0"/>
        <c:axPos val="b"/>
        <c:numFmt formatCode="General" sourceLinked="1"/>
        <c:majorTickMark val="none"/>
        <c:minorTickMark val="none"/>
        <c:tickLblPos val="nextTo"/>
        <c:crossAx val="426288056"/>
        <c:crosses val="autoZero"/>
        <c:auto val="1"/>
        <c:lblAlgn val="ctr"/>
        <c:lblOffset val="100"/>
        <c:noMultiLvlLbl val="0"/>
      </c:catAx>
      <c:valAx>
        <c:axId val="426288056"/>
        <c:scaling>
          <c:orientation val="minMax"/>
        </c:scaling>
        <c:delete val="0"/>
        <c:axPos val="l"/>
        <c:numFmt formatCode="#,##0" sourceLinked="1"/>
        <c:majorTickMark val="none"/>
        <c:minorTickMark val="none"/>
        <c:tickLblPos val="nextTo"/>
        <c:crossAx val="426287664"/>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Samantekt!$B$40</c:f>
              <c:strCache>
                <c:ptCount val="1"/>
                <c:pt idx="0">
                  <c:v>Heildarmagn úrgangs,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Samantekt!$C$40:$K$40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A65-4C61-8902-A75F68B74B10}"/>
            </c:ext>
          </c:extLst>
        </c:ser>
        <c:dLbls>
          <c:showLegendKey val="0"/>
          <c:showVal val="1"/>
          <c:showCatName val="0"/>
          <c:showSerName val="0"/>
          <c:showPercent val="0"/>
          <c:showBubbleSize val="0"/>
        </c:dLbls>
        <c:gapWidth val="75"/>
        <c:axId val="425932648"/>
        <c:axId val="425933040"/>
      </c:barChart>
      <c:catAx>
        <c:axId val="425932648"/>
        <c:scaling>
          <c:orientation val="minMax"/>
        </c:scaling>
        <c:delete val="0"/>
        <c:axPos val="b"/>
        <c:numFmt formatCode="General" sourceLinked="1"/>
        <c:majorTickMark val="none"/>
        <c:minorTickMark val="none"/>
        <c:tickLblPos val="nextTo"/>
        <c:crossAx val="425933040"/>
        <c:crosses val="autoZero"/>
        <c:auto val="1"/>
        <c:lblAlgn val="ctr"/>
        <c:lblOffset val="100"/>
        <c:noMultiLvlLbl val="0"/>
      </c:catAx>
      <c:valAx>
        <c:axId val="425933040"/>
        <c:scaling>
          <c:orientation val="minMax"/>
        </c:scaling>
        <c:delete val="0"/>
        <c:axPos val="l"/>
        <c:numFmt formatCode="#,##0" sourceLinked="1"/>
        <c:majorTickMark val="none"/>
        <c:minorTickMark val="none"/>
        <c:tickLblPos val="nextTo"/>
        <c:crossAx val="42593264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Samantekt!$B$25</c:f>
              <c:strCache>
                <c:ptCount val="1"/>
                <c:pt idx="0">
                  <c:v>Heitt vatn m3/m2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Samantekt!$C$25:$K$25</c:f>
              <c:numCache>
                <c:formatCode>0.00</c:formatCode>
                <c:ptCount val="9"/>
                <c:pt idx="0">
                  <c:v>0</c:v>
                </c:pt>
                <c:pt idx="1">
                  <c:v>0</c:v>
                </c:pt>
                <c:pt idx="2">
                  <c:v>0</c:v>
                </c:pt>
                <c:pt idx="3">
                  <c:v>0</c:v>
                </c:pt>
                <c:pt idx="4" formatCode="0.0">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17AA-45C3-BBD1-6F948F2C303E}"/>
            </c:ext>
          </c:extLst>
        </c:ser>
        <c:dLbls>
          <c:showLegendKey val="0"/>
          <c:showVal val="1"/>
          <c:showCatName val="0"/>
          <c:showSerName val="0"/>
          <c:showPercent val="0"/>
          <c:showBubbleSize val="0"/>
        </c:dLbls>
        <c:gapWidth val="75"/>
        <c:axId val="425934216"/>
        <c:axId val="425934608"/>
      </c:barChart>
      <c:catAx>
        <c:axId val="425934216"/>
        <c:scaling>
          <c:orientation val="minMax"/>
        </c:scaling>
        <c:delete val="0"/>
        <c:axPos val="b"/>
        <c:numFmt formatCode="General" sourceLinked="1"/>
        <c:majorTickMark val="none"/>
        <c:minorTickMark val="none"/>
        <c:tickLblPos val="nextTo"/>
        <c:crossAx val="425934608"/>
        <c:crosses val="autoZero"/>
        <c:auto val="1"/>
        <c:lblAlgn val="ctr"/>
        <c:lblOffset val="100"/>
        <c:noMultiLvlLbl val="0"/>
      </c:catAx>
      <c:valAx>
        <c:axId val="425934608"/>
        <c:scaling>
          <c:orientation val="minMax"/>
        </c:scaling>
        <c:delete val="0"/>
        <c:axPos val="l"/>
        <c:numFmt formatCode="0.00" sourceLinked="1"/>
        <c:majorTickMark val="none"/>
        <c:minorTickMark val="none"/>
        <c:tickLblPos val="nextTo"/>
        <c:crossAx val="425934216"/>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Samantekt!$B$26</c:f>
              <c:strCache>
                <c:ptCount val="1"/>
                <c:pt idx="0">
                  <c:v>Heitt vatn m3/stöðugildi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Samantekt!$C$26:$K$26</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874-411D-8960-96599C06041A}"/>
            </c:ext>
          </c:extLst>
        </c:ser>
        <c:dLbls>
          <c:showLegendKey val="0"/>
          <c:showVal val="1"/>
          <c:showCatName val="0"/>
          <c:showSerName val="0"/>
          <c:showPercent val="0"/>
          <c:showBubbleSize val="0"/>
        </c:dLbls>
        <c:gapWidth val="75"/>
        <c:axId val="425935392"/>
        <c:axId val="425935784"/>
      </c:barChart>
      <c:catAx>
        <c:axId val="425935392"/>
        <c:scaling>
          <c:orientation val="minMax"/>
        </c:scaling>
        <c:delete val="0"/>
        <c:axPos val="b"/>
        <c:numFmt formatCode="General" sourceLinked="1"/>
        <c:majorTickMark val="none"/>
        <c:minorTickMark val="none"/>
        <c:tickLblPos val="nextTo"/>
        <c:crossAx val="425935784"/>
        <c:crosses val="autoZero"/>
        <c:auto val="1"/>
        <c:lblAlgn val="ctr"/>
        <c:lblOffset val="100"/>
        <c:noMultiLvlLbl val="0"/>
      </c:catAx>
      <c:valAx>
        <c:axId val="425935784"/>
        <c:scaling>
          <c:orientation val="minMax"/>
        </c:scaling>
        <c:delete val="0"/>
        <c:axPos val="l"/>
        <c:numFmt formatCode="0.00" sourceLinked="1"/>
        <c:majorTickMark val="none"/>
        <c:minorTickMark val="none"/>
        <c:tickLblPos val="nextTo"/>
        <c:crossAx val="42593539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4"/>
    </mc:Choice>
    <mc:Fallback>
      <c:style val="24"/>
    </mc:Fallback>
  </mc:AlternateContent>
  <c:chart>
    <c:autoTitleDeleted val="1"/>
    <c:plotArea>
      <c:layout/>
      <c:barChart>
        <c:barDir val="col"/>
        <c:grouping val="clustered"/>
        <c:varyColors val="0"/>
        <c:ser>
          <c:idx val="0"/>
          <c:order val="0"/>
          <c:tx>
            <c:strRef>
              <c:f>Samantekt!$B$31</c:f>
              <c:strCache>
                <c:ptCount val="1"/>
                <c:pt idx="0">
                  <c:v>Losun CO2 vegna flugs, CO2(t)/stöðugildi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Samantekt!$C$31:$K$31</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F91-43E9-84B7-774BAEC22D23}"/>
            </c:ext>
          </c:extLst>
        </c:ser>
        <c:dLbls>
          <c:showLegendKey val="0"/>
          <c:showVal val="1"/>
          <c:showCatName val="0"/>
          <c:showSerName val="0"/>
          <c:showPercent val="0"/>
          <c:showBubbleSize val="0"/>
        </c:dLbls>
        <c:gapWidth val="75"/>
        <c:axId val="426137448"/>
        <c:axId val="426137840"/>
      </c:barChart>
      <c:catAx>
        <c:axId val="426137448"/>
        <c:scaling>
          <c:orientation val="minMax"/>
        </c:scaling>
        <c:delete val="0"/>
        <c:axPos val="b"/>
        <c:numFmt formatCode="General" sourceLinked="1"/>
        <c:majorTickMark val="none"/>
        <c:minorTickMark val="none"/>
        <c:tickLblPos val="nextTo"/>
        <c:crossAx val="426137840"/>
        <c:crosses val="autoZero"/>
        <c:auto val="1"/>
        <c:lblAlgn val="ctr"/>
        <c:lblOffset val="100"/>
        <c:noMultiLvlLbl val="0"/>
      </c:catAx>
      <c:valAx>
        <c:axId val="426137840"/>
        <c:scaling>
          <c:orientation val="minMax"/>
        </c:scaling>
        <c:delete val="0"/>
        <c:axPos val="l"/>
        <c:numFmt formatCode="#,##0.00" sourceLinked="1"/>
        <c:majorTickMark val="none"/>
        <c:minorTickMark val="none"/>
        <c:tickLblPos val="nextTo"/>
        <c:crossAx val="42613744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Samantekt!$B$23</c:f>
              <c:strCache>
                <c:ptCount val="1"/>
                <c:pt idx="0">
                  <c:v>Rafmagn kWst/m2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Samantekt!$C$23:$K$23</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4E1B-46AF-9570-CA1EFEA42E34}"/>
            </c:ext>
          </c:extLst>
        </c:ser>
        <c:dLbls>
          <c:showLegendKey val="0"/>
          <c:showVal val="1"/>
          <c:showCatName val="0"/>
          <c:showSerName val="0"/>
          <c:showPercent val="0"/>
          <c:showBubbleSize val="0"/>
        </c:dLbls>
        <c:gapWidth val="75"/>
        <c:axId val="426140192"/>
        <c:axId val="426140584"/>
      </c:barChart>
      <c:catAx>
        <c:axId val="426140192"/>
        <c:scaling>
          <c:orientation val="minMax"/>
        </c:scaling>
        <c:delete val="0"/>
        <c:axPos val="b"/>
        <c:numFmt formatCode="General" sourceLinked="1"/>
        <c:majorTickMark val="none"/>
        <c:minorTickMark val="none"/>
        <c:tickLblPos val="nextTo"/>
        <c:crossAx val="426140584"/>
        <c:crosses val="autoZero"/>
        <c:auto val="1"/>
        <c:lblAlgn val="ctr"/>
        <c:lblOffset val="100"/>
        <c:noMultiLvlLbl val="0"/>
      </c:catAx>
      <c:valAx>
        <c:axId val="426140584"/>
        <c:scaling>
          <c:orientation val="minMax"/>
        </c:scaling>
        <c:delete val="0"/>
        <c:axPos val="l"/>
        <c:numFmt formatCode="0.00" sourceLinked="1"/>
        <c:majorTickMark val="none"/>
        <c:minorTickMark val="none"/>
        <c:tickLblPos val="nextTo"/>
        <c:crossAx val="42614019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Samantekt!$B$12</c:f>
              <c:strCache>
                <c:ptCount val="1"/>
                <c:pt idx="0">
                  <c:v>Hlutfall umhverfismerkts skrifstofupappírs,%</c:v>
                </c:pt>
              </c:strCache>
            </c:strRef>
          </c:tx>
          <c:spPr>
            <a:gradFill>
              <a:gsLst>
                <a:gs pos="0">
                  <a:schemeClr val="accent1"/>
                </a:gs>
                <a:gs pos="83000">
                  <a:schemeClr val="accent1">
                    <a:tint val="44500"/>
                    <a:satMod val="160000"/>
                  </a:schemeClr>
                </a:gs>
                <a:gs pos="100000">
                  <a:schemeClr val="accent1">
                    <a:tint val="23500"/>
                    <a:satMod val="160000"/>
                  </a:schemeClr>
                </a:gs>
              </a:gsLst>
              <a:path path="circle">
                <a:fillToRect l="100000" t="100000"/>
              </a:path>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Samantekt!$C$12:$K$12</c:f>
              <c:numCache>
                <c:formatCode>0.00%</c:formatCode>
                <c:ptCount val="9"/>
                <c:pt idx="0">
                  <c:v>0</c:v>
                </c:pt>
                <c:pt idx="1">
                  <c:v>0</c:v>
                </c:pt>
                <c:pt idx="2">
                  <c:v>0</c:v>
                </c:pt>
                <c:pt idx="3">
                  <c:v>0</c:v>
                </c:pt>
                <c:pt idx="4">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0-F0EA-43D7-BC63-66D218ACD649}"/>
            </c:ext>
          </c:extLst>
        </c:ser>
        <c:dLbls>
          <c:showLegendKey val="0"/>
          <c:showVal val="1"/>
          <c:showCatName val="0"/>
          <c:showSerName val="0"/>
          <c:showPercent val="0"/>
          <c:showBubbleSize val="0"/>
        </c:dLbls>
        <c:gapWidth val="75"/>
        <c:axId val="427500400"/>
        <c:axId val="128274616"/>
      </c:barChart>
      <c:catAx>
        <c:axId val="427500400"/>
        <c:scaling>
          <c:orientation val="minMax"/>
        </c:scaling>
        <c:delete val="0"/>
        <c:axPos val="b"/>
        <c:numFmt formatCode="General" sourceLinked="1"/>
        <c:majorTickMark val="none"/>
        <c:minorTickMark val="none"/>
        <c:tickLblPos val="nextTo"/>
        <c:crossAx val="128274616"/>
        <c:crosses val="autoZero"/>
        <c:auto val="1"/>
        <c:lblAlgn val="ctr"/>
        <c:lblOffset val="100"/>
        <c:noMultiLvlLbl val="0"/>
      </c:catAx>
      <c:valAx>
        <c:axId val="128274616"/>
        <c:scaling>
          <c:orientation val="minMax"/>
          <c:max val="1"/>
        </c:scaling>
        <c:delete val="0"/>
        <c:axPos val="l"/>
        <c:numFmt formatCode="0%" sourceLinked="0"/>
        <c:majorTickMark val="none"/>
        <c:minorTickMark val="none"/>
        <c:tickLblPos val="nextTo"/>
        <c:crossAx val="427500400"/>
        <c:crosses val="autoZero"/>
        <c:crossBetween val="between"/>
      </c:valAx>
    </c:plotArea>
    <c:legend>
      <c:legendPos val="b"/>
      <c:overlay val="0"/>
    </c:legend>
    <c:plotVisOnly val="1"/>
    <c:dispBlanksAs val="gap"/>
    <c:showDLblsOverMax val="0"/>
  </c:chart>
  <c:spPr>
    <a:ln>
      <a:noFill/>
    </a:ln>
  </c:spPr>
  <c:txPr>
    <a:bodyPr/>
    <a:lstStyle/>
    <a:p>
      <a:pPr>
        <a:defRPr lang="is-IS" sz="1000" b="0" i="0" u="none" strike="noStrike" kern="1200" baseline="0">
          <a:solidFill>
            <a:sysClr val="windowText" lastClr="000000"/>
          </a:solidFill>
          <a:latin typeface="Arial Narrow" pitchFamily="34" charset="0"/>
          <a:ea typeface="+mn-ea"/>
          <a:cs typeface="+mn-cs"/>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Samantekt!$B$13</c:f>
              <c:strCache>
                <c:ptCount val="1"/>
                <c:pt idx="0">
                  <c:v>Hlutfall umhverfismerktrar prentþjónustu, %</c:v>
                </c:pt>
              </c:strCache>
            </c:strRef>
          </c:tx>
          <c:spPr>
            <a:gradFill>
              <a:gsLst>
                <a:gs pos="0">
                  <a:schemeClr val="accent1"/>
                </a:gs>
                <a:gs pos="83000">
                  <a:schemeClr val="accent1">
                    <a:tint val="44500"/>
                    <a:satMod val="160000"/>
                  </a:schemeClr>
                </a:gs>
                <a:gs pos="100000">
                  <a:schemeClr val="accent1">
                    <a:tint val="23500"/>
                    <a:satMod val="160000"/>
                  </a:schemeClr>
                </a:gs>
              </a:gsLst>
              <a:path path="circle">
                <a:fillToRect l="100000" t="100000"/>
              </a:path>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Samantekt!$C$13:$K$13</c:f>
              <c:numCache>
                <c:formatCode>0.00%</c:formatCode>
                <c:ptCount val="9"/>
                <c:pt idx="0">
                  <c:v>0</c:v>
                </c:pt>
                <c:pt idx="1">
                  <c:v>0</c:v>
                </c:pt>
                <c:pt idx="2">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0-936D-4CC2-8813-5133B4349579}"/>
            </c:ext>
          </c:extLst>
        </c:ser>
        <c:dLbls>
          <c:showLegendKey val="0"/>
          <c:showVal val="1"/>
          <c:showCatName val="0"/>
          <c:showSerName val="0"/>
          <c:showPercent val="0"/>
          <c:showBubbleSize val="0"/>
        </c:dLbls>
        <c:gapWidth val="75"/>
        <c:axId val="123937568"/>
        <c:axId val="123935216"/>
      </c:barChart>
      <c:catAx>
        <c:axId val="123937568"/>
        <c:scaling>
          <c:orientation val="minMax"/>
        </c:scaling>
        <c:delete val="0"/>
        <c:axPos val="b"/>
        <c:numFmt formatCode="General" sourceLinked="1"/>
        <c:majorTickMark val="none"/>
        <c:minorTickMark val="none"/>
        <c:tickLblPos val="nextTo"/>
        <c:crossAx val="123935216"/>
        <c:crosses val="autoZero"/>
        <c:auto val="1"/>
        <c:lblAlgn val="ctr"/>
        <c:lblOffset val="100"/>
        <c:noMultiLvlLbl val="0"/>
      </c:catAx>
      <c:valAx>
        <c:axId val="123935216"/>
        <c:scaling>
          <c:orientation val="minMax"/>
        </c:scaling>
        <c:delete val="0"/>
        <c:axPos val="l"/>
        <c:numFmt formatCode="0%" sourceLinked="0"/>
        <c:majorTickMark val="none"/>
        <c:minorTickMark val="none"/>
        <c:tickLblPos val="nextTo"/>
        <c:crossAx val="12393756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Samantekt!$B$16</c:f>
              <c:strCache>
                <c:ptCount val="1"/>
                <c:pt idx="0">
                  <c:v>Ræstiefni l/stöðugildi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Samantekt!$C$16:$K$16</c:f>
              <c:numCache>
                <c:formatCode>0.00</c:formatCode>
                <c:ptCount val="9"/>
                <c:pt idx="0">
                  <c:v>0</c:v>
                </c:pt>
                <c:pt idx="1">
                  <c:v>0</c:v>
                </c:pt>
                <c:pt idx="2">
                  <c:v>0</c:v>
                </c:pt>
                <c:pt idx="3">
                  <c:v>0</c:v>
                </c:pt>
                <c:pt idx="4" formatCode="0.0">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D523-478D-8D07-45E880B79016}"/>
            </c:ext>
          </c:extLst>
        </c:ser>
        <c:dLbls>
          <c:showLegendKey val="0"/>
          <c:showVal val="1"/>
          <c:showCatName val="0"/>
          <c:showSerName val="0"/>
          <c:showPercent val="0"/>
          <c:showBubbleSize val="0"/>
        </c:dLbls>
        <c:gapWidth val="75"/>
        <c:axId val="424879032"/>
        <c:axId val="424879424"/>
      </c:barChart>
      <c:catAx>
        <c:axId val="424879032"/>
        <c:scaling>
          <c:orientation val="minMax"/>
        </c:scaling>
        <c:delete val="0"/>
        <c:axPos val="b"/>
        <c:numFmt formatCode="General" sourceLinked="1"/>
        <c:majorTickMark val="none"/>
        <c:minorTickMark val="none"/>
        <c:tickLblPos val="nextTo"/>
        <c:crossAx val="424879424"/>
        <c:crosses val="autoZero"/>
        <c:auto val="1"/>
        <c:lblAlgn val="ctr"/>
        <c:lblOffset val="100"/>
        <c:noMultiLvlLbl val="0"/>
      </c:catAx>
      <c:valAx>
        <c:axId val="424879424"/>
        <c:scaling>
          <c:orientation val="minMax"/>
        </c:scaling>
        <c:delete val="0"/>
        <c:axPos val="l"/>
        <c:numFmt formatCode="0.00" sourceLinked="1"/>
        <c:majorTickMark val="none"/>
        <c:minorTickMark val="none"/>
        <c:tickLblPos val="nextTo"/>
        <c:crossAx val="42487903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Samantekt!$B$17</c:f>
              <c:strCache>
                <c:ptCount val="1"/>
                <c:pt idx="0">
                  <c:v>Hlutfall umhverfismerkts ræstiefnis,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Samantekt!$C$17:$K$17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00B-49BD-B6C0-E6BDDDA3D309}"/>
            </c:ext>
          </c:extLst>
        </c:ser>
        <c:dLbls>
          <c:showLegendKey val="0"/>
          <c:showVal val="1"/>
          <c:showCatName val="0"/>
          <c:showSerName val="0"/>
          <c:showPercent val="0"/>
          <c:showBubbleSize val="0"/>
        </c:dLbls>
        <c:gapWidth val="75"/>
        <c:axId val="424880208"/>
        <c:axId val="424880600"/>
      </c:barChart>
      <c:catAx>
        <c:axId val="424880208"/>
        <c:scaling>
          <c:orientation val="minMax"/>
        </c:scaling>
        <c:delete val="0"/>
        <c:axPos val="b"/>
        <c:numFmt formatCode="General" sourceLinked="1"/>
        <c:majorTickMark val="none"/>
        <c:minorTickMark val="none"/>
        <c:tickLblPos val="nextTo"/>
        <c:crossAx val="424880600"/>
        <c:crosses val="autoZero"/>
        <c:auto val="1"/>
        <c:lblAlgn val="ctr"/>
        <c:lblOffset val="100"/>
        <c:noMultiLvlLbl val="0"/>
      </c:catAx>
      <c:valAx>
        <c:axId val="424880600"/>
        <c:scaling>
          <c:orientation val="minMax"/>
        </c:scaling>
        <c:delete val="0"/>
        <c:axPos val="l"/>
        <c:numFmt formatCode="0%" sourceLinked="0"/>
        <c:majorTickMark val="none"/>
        <c:minorTickMark val="none"/>
        <c:tickLblPos val="nextTo"/>
        <c:crossAx val="42488020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Samantekt!$B$18</c:f>
              <c:strCache>
                <c:ptCount val="1"/>
                <c:pt idx="0">
                  <c:v>Hlutfall umhverfismerktrar ræstingaþjónustu,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Samantekt!$C$18:$K$18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873-4405-94A3-6304E680C6F4}"/>
            </c:ext>
          </c:extLst>
        </c:ser>
        <c:dLbls>
          <c:showLegendKey val="0"/>
          <c:showVal val="1"/>
          <c:showCatName val="0"/>
          <c:showSerName val="0"/>
          <c:showPercent val="0"/>
          <c:showBubbleSize val="0"/>
        </c:dLbls>
        <c:gapWidth val="75"/>
        <c:axId val="424881384"/>
        <c:axId val="424881776"/>
      </c:barChart>
      <c:catAx>
        <c:axId val="424881384"/>
        <c:scaling>
          <c:orientation val="minMax"/>
        </c:scaling>
        <c:delete val="0"/>
        <c:axPos val="b"/>
        <c:numFmt formatCode="General" sourceLinked="1"/>
        <c:majorTickMark val="none"/>
        <c:minorTickMark val="none"/>
        <c:tickLblPos val="nextTo"/>
        <c:crossAx val="424881776"/>
        <c:crosses val="autoZero"/>
        <c:auto val="1"/>
        <c:lblAlgn val="ctr"/>
        <c:lblOffset val="100"/>
        <c:noMultiLvlLbl val="0"/>
      </c:catAx>
      <c:valAx>
        <c:axId val="424881776"/>
        <c:scaling>
          <c:orientation val="minMax"/>
        </c:scaling>
        <c:delete val="0"/>
        <c:axPos val="l"/>
        <c:numFmt formatCode="0%" sourceLinked="0"/>
        <c:majorTickMark val="none"/>
        <c:minorTickMark val="none"/>
        <c:tickLblPos val="nextTo"/>
        <c:crossAx val="424881384"/>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Samantekt!$B$22</c:f>
              <c:strCache>
                <c:ptCount val="1"/>
                <c:pt idx="0">
                  <c:v>Rafmagn kWst/stöðugildi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Samantekt!$C$22:$K$22</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9941-477F-BAF7-C2F09B26E7DB}"/>
            </c:ext>
          </c:extLst>
        </c:ser>
        <c:dLbls>
          <c:showLegendKey val="0"/>
          <c:showVal val="1"/>
          <c:showCatName val="0"/>
          <c:showSerName val="0"/>
          <c:showPercent val="0"/>
          <c:showBubbleSize val="0"/>
        </c:dLbls>
        <c:gapWidth val="75"/>
        <c:axId val="424882560"/>
        <c:axId val="426284528"/>
      </c:barChart>
      <c:catAx>
        <c:axId val="424882560"/>
        <c:scaling>
          <c:orientation val="minMax"/>
        </c:scaling>
        <c:delete val="0"/>
        <c:axPos val="b"/>
        <c:numFmt formatCode="General" sourceLinked="1"/>
        <c:majorTickMark val="none"/>
        <c:minorTickMark val="none"/>
        <c:tickLblPos val="nextTo"/>
        <c:crossAx val="426284528"/>
        <c:crosses val="autoZero"/>
        <c:auto val="1"/>
        <c:lblAlgn val="ctr"/>
        <c:lblOffset val="100"/>
        <c:noMultiLvlLbl val="0"/>
      </c:catAx>
      <c:valAx>
        <c:axId val="426284528"/>
        <c:scaling>
          <c:orientation val="minMax"/>
        </c:scaling>
        <c:delete val="0"/>
        <c:axPos val="l"/>
        <c:numFmt formatCode="0.00" sourceLinked="1"/>
        <c:majorTickMark val="none"/>
        <c:minorTickMark val="none"/>
        <c:tickLblPos val="nextTo"/>
        <c:crossAx val="424882560"/>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24"/>
    </mc:Choice>
    <mc:Fallback>
      <c:style val="24"/>
    </mc:Fallback>
  </mc:AlternateContent>
  <c:chart>
    <c:autoTitleDeleted val="1"/>
    <c:plotArea>
      <c:layout/>
      <c:barChart>
        <c:barDir val="col"/>
        <c:grouping val="clustered"/>
        <c:varyColors val="0"/>
        <c:ser>
          <c:idx val="0"/>
          <c:order val="0"/>
          <c:tx>
            <c:strRef>
              <c:f>Samantekt!$B$30</c:f>
              <c:strCache>
                <c:ptCount val="1"/>
                <c:pt idx="0">
                  <c:v>Losun CO2 vegna aksturs, CO2 (t)/stöðugildi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Samantekt!$C$30:$K$30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F1F-4069-8920-E1E894886E7A}"/>
            </c:ext>
          </c:extLst>
        </c:ser>
        <c:dLbls>
          <c:showLegendKey val="0"/>
          <c:showVal val="1"/>
          <c:showCatName val="0"/>
          <c:showSerName val="0"/>
          <c:showPercent val="0"/>
          <c:showBubbleSize val="0"/>
        </c:dLbls>
        <c:gapWidth val="75"/>
        <c:axId val="426285312"/>
        <c:axId val="426285704"/>
      </c:barChart>
      <c:catAx>
        <c:axId val="426285312"/>
        <c:scaling>
          <c:orientation val="minMax"/>
        </c:scaling>
        <c:delete val="0"/>
        <c:axPos val="b"/>
        <c:numFmt formatCode="General" sourceLinked="1"/>
        <c:majorTickMark val="none"/>
        <c:minorTickMark val="none"/>
        <c:tickLblPos val="nextTo"/>
        <c:crossAx val="426285704"/>
        <c:crosses val="autoZero"/>
        <c:auto val="1"/>
        <c:lblAlgn val="ctr"/>
        <c:lblOffset val="100"/>
        <c:noMultiLvlLbl val="0"/>
      </c:catAx>
      <c:valAx>
        <c:axId val="426285704"/>
        <c:scaling>
          <c:orientation val="minMax"/>
        </c:scaling>
        <c:delete val="0"/>
        <c:axPos val="l"/>
        <c:numFmt formatCode="#,##0.00" sourceLinked="1"/>
        <c:majorTickMark val="none"/>
        <c:minorTickMark val="none"/>
        <c:tickLblPos val="nextTo"/>
        <c:crossAx val="42628531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s-I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Samantekt!$B$38</c:f>
              <c:strCache>
                <c:ptCount val="1"/>
                <c:pt idx="0">
                  <c:v>Flokkaður úrgangur,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Samantekt!$C$38:$K$38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935-4244-9F16-8F745707FB41}"/>
            </c:ext>
          </c:extLst>
        </c:ser>
        <c:dLbls>
          <c:showLegendKey val="0"/>
          <c:showVal val="1"/>
          <c:showCatName val="0"/>
          <c:showSerName val="0"/>
          <c:showPercent val="0"/>
          <c:showBubbleSize val="0"/>
        </c:dLbls>
        <c:gapWidth val="75"/>
        <c:axId val="426286488"/>
        <c:axId val="426286880"/>
      </c:barChart>
      <c:catAx>
        <c:axId val="426286488"/>
        <c:scaling>
          <c:orientation val="minMax"/>
        </c:scaling>
        <c:delete val="0"/>
        <c:axPos val="b"/>
        <c:numFmt formatCode="General" sourceLinked="1"/>
        <c:majorTickMark val="none"/>
        <c:minorTickMark val="none"/>
        <c:tickLblPos val="nextTo"/>
        <c:crossAx val="426286880"/>
        <c:crosses val="autoZero"/>
        <c:auto val="1"/>
        <c:lblAlgn val="ctr"/>
        <c:lblOffset val="100"/>
        <c:noMultiLvlLbl val="0"/>
      </c:catAx>
      <c:valAx>
        <c:axId val="426286880"/>
        <c:scaling>
          <c:orientation val="minMax"/>
        </c:scaling>
        <c:delete val="0"/>
        <c:axPos val="l"/>
        <c:numFmt formatCode="#,##0" sourceLinked="1"/>
        <c:majorTickMark val="none"/>
        <c:minorTickMark val="none"/>
        <c:tickLblPos val="nextTo"/>
        <c:crossAx val="42628648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is-I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2264833</xdr:colOff>
      <xdr:row>7</xdr:row>
      <xdr:rowOff>846667</xdr:rowOff>
    </xdr:from>
    <xdr:to>
      <xdr:col>4</xdr:col>
      <xdr:colOff>132291</xdr:colOff>
      <xdr:row>13</xdr:row>
      <xdr:rowOff>174626</xdr:rowOff>
    </xdr:to>
    <xdr:pic>
      <xdr:nvPicPr>
        <xdr:cNvPr id="2" name="Mynd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0833" y="7821084"/>
          <a:ext cx="2143125" cy="2143125"/>
        </a:xfrm>
        <a:prstGeom prst="rect">
          <a:avLst/>
        </a:prstGeom>
      </xdr:spPr>
    </xdr:pic>
    <xdr:clientData/>
  </xdr:twoCellAnchor>
  <xdr:twoCellAnchor editAs="oneCell">
    <xdr:from>
      <xdr:col>1</xdr:col>
      <xdr:colOff>3206747</xdr:colOff>
      <xdr:row>7</xdr:row>
      <xdr:rowOff>836084</xdr:rowOff>
    </xdr:from>
    <xdr:to>
      <xdr:col>3</xdr:col>
      <xdr:colOff>1544572</xdr:colOff>
      <xdr:row>13</xdr:row>
      <xdr:rowOff>40393</xdr:rowOff>
    </xdr:to>
    <xdr:pic>
      <xdr:nvPicPr>
        <xdr:cNvPr id="4" name="Mynd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8997" y="7810501"/>
          <a:ext cx="2941575" cy="2019475"/>
        </a:xfrm>
        <a:prstGeom prst="rect">
          <a:avLst/>
        </a:prstGeom>
      </xdr:spPr>
    </xdr:pic>
    <xdr:clientData/>
  </xdr:twoCellAnchor>
  <xdr:twoCellAnchor editAs="oneCell">
    <xdr:from>
      <xdr:col>1</xdr:col>
      <xdr:colOff>201084</xdr:colOff>
      <xdr:row>7</xdr:row>
      <xdr:rowOff>963082</xdr:rowOff>
    </xdr:from>
    <xdr:to>
      <xdr:col>1</xdr:col>
      <xdr:colOff>2826702</xdr:colOff>
      <xdr:row>12</xdr:row>
      <xdr:rowOff>136563</xdr:rowOff>
    </xdr:to>
    <xdr:pic>
      <xdr:nvPicPr>
        <xdr:cNvPr id="5" name="Mynd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3334" y="7937499"/>
          <a:ext cx="2625618" cy="1776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205729</xdr:colOff>
      <xdr:row>7</xdr:row>
      <xdr:rowOff>122464</xdr:rowOff>
    </xdr:from>
    <xdr:to>
      <xdr:col>7</xdr:col>
      <xdr:colOff>408215</xdr:colOff>
      <xdr:row>20</xdr:row>
      <xdr:rowOff>160263</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628465</xdr:colOff>
      <xdr:row>8</xdr:row>
      <xdr:rowOff>0</xdr:rowOff>
    </xdr:from>
    <xdr:to>
      <xdr:col>14</xdr:col>
      <xdr:colOff>69547</xdr:colOff>
      <xdr:row>20</xdr:row>
      <xdr:rowOff>176893</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272143</xdr:colOff>
      <xdr:row>7</xdr:row>
      <xdr:rowOff>176892</xdr:rowOff>
    </xdr:from>
    <xdr:to>
      <xdr:col>20</xdr:col>
      <xdr:colOff>557892</xdr:colOff>
      <xdr:row>21</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340178</xdr:colOff>
      <xdr:row>24</xdr:row>
      <xdr:rowOff>72147</xdr:rowOff>
    </xdr:from>
    <xdr:to>
      <xdr:col>7</xdr:col>
      <xdr:colOff>529057</xdr:colOff>
      <xdr:row>36</xdr:row>
      <xdr:rowOff>160264</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55343</xdr:colOff>
      <xdr:row>24</xdr:row>
      <xdr:rowOff>91529</xdr:rowOff>
    </xdr:from>
    <xdr:to>
      <xdr:col>14</xdr:col>
      <xdr:colOff>176782</xdr:colOff>
      <xdr:row>36</xdr:row>
      <xdr:rowOff>146657</xdr:rowOff>
    </xdr:to>
    <xdr:graphicFrame macro="">
      <xdr:nvGraphicFramePr>
        <xdr:cNvPr id="16" name="Chart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392985</xdr:colOff>
      <xdr:row>23</xdr:row>
      <xdr:rowOff>209208</xdr:rowOff>
    </xdr:from>
    <xdr:to>
      <xdr:col>20</xdr:col>
      <xdr:colOff>653142</xdr:colOff>
      <xdr:row>36</xdr:row>
      <xdr:rowOff>154782</xdr:rowOff>
    </xdr:to>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205729</xdr:colOff>
      <xdr:row>40</xdr:row>
      <xdr:rowOff>122464</xdr:rowOff>
    </xdr:from>
    <xdr:to>
      <xdr:col>7</xdr:col>
      <xdr:colOff>408215</xdr:colOff>
      <xdr:row>53</xdr:row>
      <xdr:rowOff>160263</xdr:rowOff>
    </xdr:to>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205729</xdr:colOff>
      <xdr:row>57</xdr:row>
      <xdr:rowOff>122464</xdr:rowOff>
    </xdr:from>
    <xdr:to>
      <xdr:col>7</xdr:col>
      <xdr:colOff>408215</xdr:colOff>
      <xdr:row>70</xdr:row>
      <xdr:rowOff>160263</xdr:rowOff>
    </xdr:to>
    <xdr:graphicFrame macro="">
      <xdr:nvGraphicFramePr>
        <xdr:cNvPr id="27" name="Chart 26">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99298</xdr:colOff>
      <xdr:row>74</xdr:row>
      <xdr:rowOff>116417</xdr:rowOff>
    </xdr:from>
    <xdr:to>
      <xdr:col>7</xdr:col>
      <xdr:colOff>418796</xdr:colOff>
      <xdr:row>87</xdr:row>
      <xdr:rowOff>102810</xdr:rowOff>
    </xdr:to>
    <xdr:graphicFrame macro="">
      <xdr:nvGraphicFramePr>
        <xdr:cNvPr id="31" name="Chart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600225</xdr:colOff>
      <xdr:row>74</xdr:row>
      <xdr:rowOff>39309</xdr:rowOff>
    </xdr:from>
    <xdr:to>
      <xdr:col>14</xdr:col>
      <xdr:colOff>198058</xdr:colOff>
      <xdr:row>87</xdr:row>
      <xdr:rowOff>105833</xdr:rowOff>
    </xdr:to>
    <xdr:graphicFrame macro="">
      <xdr:nvGraphicFramePr>
        <xdr:cNvPr id="32" name="Chart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277812</xdr:colOff>
      <xdr:row>73</xdr:row>
      <xdr:rowOff>243416</xdr:rowOff>
    </xdr:from>
    <xdr:to>
      <xdr:col>20</xdr:col>
      <xdr:colOff>572822</xdr:colOff>
      <xdr:row>87</xdr:row>
      <xdr:rowOff>54239</xdr:rowOff>
    </xdr:to>
    <xdr:graphicFrame macro="">
      <xdr:nvGraphicFramePr>
        <xdr:cNvPr id="34" name="Chart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71438</xdr:colOff>
      <xdr:row>40</xdr:row>
      <xdr:rowOff>107157</xdr:rowOff>
    </xdr:from>
    <xdr:to>
      <xdr:col>21</xdr:col>
      <xdr:colOff>83424</xdr:colOff>
      <xdr:row>53</xdr:row>
      <xdr:rowOff>144956</xdr:rowOff>
    </xdr:to>
    <xdr:graphicFrame macro="">
      <xdr:nvGraphicFramePr>
        <xdr:cNvPr id="40" name="Chart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130969</xdr:colOff>
      <xdr:row>40</xdr:row>
      <xdr:rowOff>107156</xdr:rowOff>
    </xdr:from>
    <xdr:to>
      <xdr:col>27</xdr:col>
      <xdr:colOff>142955</xdr:colOff>
      <xdr:row>53</xdr:row>
      <xdr:rowOff>144955</xdr:rowOff>
    </xdr:to>
    <xdr:graphicFrame macro="">
      <xdr:nvGraphicFramePr>
        <xdr:cNvPr id="46" name="Chart 45">
          <a:extLst>
            <a:ext uri="{FF2B5EF4-FFF2-40B4-BE49-F238E27FC236}">
              <a16:creationId xmlns:a16="http://schemas.microsoft.com/office/drawing/2014/main" id="{00000000-0008-0000-02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666750</xdr:colOff>
      <xdr:row>57</xdr:row>
      <xdr:rowOff>107156</xdr:rowOff>
    </xdr:from>
    <xdr:to>
      <xdr:col>13</xdr:col>
      <xdr:colOff>678736</xdr:colOff>
      <xdr:row>70</xdr:row>
      <xdr:rowOff>144955</xdr:rowOff>
    </xdr:to>
    <xdr:graphicFrame macro="">
      <xdr:nvGraphicFramePr>
        <xdr:cNvPr id="47" name="Chart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178594</xdr:colOff>
      <xdr:row>40</xdr:row>
      <xdr:rowOff>119062</xdr:rowOff>
    </xdr:from>
    <xdr:to>
      <xdr:col>14</xdr:col>
      <xdr:colOff>190580</xdr:colOff>
      <xdr:row>53</xdr:row>
      <xdr:rowOff>156861</xdr:rowOff>
    </xdr:to>
    <xdr:graphicFrame macro="">
      <xdr:nvGraphicFramePr>
        <xdr:cNvPr id="29" name="Chart 28">
          <a:extLst>
            <a:ext uri="{FF2B5EF4-FFF2-40B4-BE49-F238E27FC236}">
              <a16:creationId xmlns:a16="http://schemas.microsoft.com/office/drawing/2014/main" id="{00000000-0008-0000-0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Flow">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Flow">
      <a:majorFont>
        <a:latin typeface="Calibri"/>
        <a:ea typeface=""/>
        <a:cs typeface=""/>
        <a:font script="Jpan" typeface="ＭＳ Ｐゴシック"/>
        <a:font script="Hang" typeface="HY중고딕"/>
        <a:font script="Hans" typeface="隶书"/>
        <a:font script="Hant" typeface="微軟正黑體"/>
        <a:font script="Arab" typeface="Traditional Arabic"/>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Constantia"/>
        <a:ea typeface=""/>
        <a:cs typeface=""/>
        <a:font script="Jpan" typeface="HGP明朝E"/>
        <a:font script="Hang" typeface="HY신명조"/>
        <a:font script="Hans" typeface="宋体"/>
        <a:font script="Hant" typeface="新細明體"/>
        <a:font script="Arab" typeface="Majalla UI"/>
        <a:font script="Hebr" typeface="David"/>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Flow">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80000"/>
                <a:satMod val="400000"/>
              </a:schemeClr>
            </a:gs>
            <a:gs pos="25000">
              <a:schemeClr val="phClr">
                <a:tint val="83000"/>
                <a:satMod val="320000"/>
              </a:schemeClr>
            </a:gs>
            <a:gs pos="100000">
              <a:schemeClr val="phClr">
                <a:shade val="15000"/>
                <a:satMod val="320000"/>
              </a:schemeClr>
            </a:gs>
          </a:gsLst>
          <a:path path="circle">
            <a:fillToRect l="10000" t="110000" r="10000" b="100000"/>
          </a:path>
        </a:gradFill>
        <a:blipFill>
          <a:blip xmlns:r="http://schemas.openxmlformats.org/officeDocument/2006/relationships" r:embed="rId1">
            <a:duotone>
              <a:schemeClr val="phClr">
                <a:shade val="90000"/>
                <a:satMod val="150000"/>
              </a:schemeClr>
              <a:schemeClr val="phClr">
                <a:tint val="88000"/>
                <a:satMod val="150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ust.is/loft/losun-grodurhusalofttegunda/losunarstudla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icao.int/environmental-protection/CarbonOffset/Pages/default.aspx" TargetMode="External"/><Relationship Id="rId13" Type="http://schemas.openxmlformats.org/officeDocument/2006/relationships/vmlDrawing" Target="../drawings/vmlDrawing5.vml"/><Relationship Id="rId3" Type="http://schemas.openxmlformats.org/officeDocument/2006/relationships/hyperlink" Target="http://www.icao.int/environmental-protection/CarbonOffset/Pages/default.aspx" TargetMode="External"/><Relationship Id="rId7" Type="http://schemas.openxmlformats.org/officeDocument/2006/relationships/hyperlink" Target="http://www.icao.int/environmental-protection/CarbonOffset/Pages/default.aspx" TargetMode="External"/><Relationship Id="rId12" Type="http://schemas.openxmlformats.org/officeDocument/2006/relationships/printerSettings" Target="../printerSettings/printerSettings7.bin"/><Relationship Id="rId2" Type="http://schemas.openxmlformats.org/officeDocument/2006/relationships/hyperlink" Target="http://www.icao.int/environmental-protection/CarbonOffset/Pages/default.aspx" TargetMode="External"/><Relationship Id="rId1" Type="http://schemas.openxmlformats.org/officeDocument/2006/relationships/hyperlink" Target="http://www.icao.int/environmental-protection/CarbonOffset/Pages/default.aspx" TargetMode="External"/><Relationship Id="rId6" Type="http://schemas.openxmlformats.org/officeDocument/2006/relationships/hyperlink" Target="http://www.icao.int/environmental-protection/CarbonOffset/Pages/default.aspx" TargetMode="External"/><Relationship Id="rId11" Type="http://schemas.openxmlformats.org/officeDocument/2006/relationships/hyperlink" Target="http://www.icao.int/environmental-protection/CarbonOffset/Pages/default.aspx" TargetMode="External"/><Relationship Id="rId5" Type="http://schemas.openxmlformats.org/officeDocument/2006/relationships/hyperlink" Target="http://www.icao.int/environmental-protection/CarbonOffset/Pages/default.aspx" TargetMode="External"/><Relationship Id="rId10" Type="http://schemas.openxmlformats.org/officeDocument/2006/relationships/hyperlink" Target="http://www.icao.int/environmental-protection/CarbonOffset/Pages/default.aspx" TargetMode="External"/><Relationship Id="rId4" Type="http://schemas.openxmlformats.org/officeDocument/2006/relationships/hyperlink" Target="http://www.icao.int/environmental-protection/CarbonOffset/Pages/default.aspx" TargetMode="External"/><Relationship Id="rId9" Type="http://schemas.openxmlformats.org/officeDocument/2006/relationships/hyperlink" Target="http://www.icao.int/environmental-protection/CarbonOffset/Pages/default.aspx" TargetMode="External"/><Relationship Id="rId1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0.249977111117893"/>
    <pageSetUpPr fitToPage="1"/>
  </sheetPr>
  <dimension ref="A1:L3123"/>
  <sheetViews>
    <sheetView showGridLines="0" tabSelected="1" topLeftCell="A7" zoomScale="90" zoomScaleNormal="90" workbookViewId="0">
      <selection activeCell="D19" sqref="D19"/>
    </sheetView>
  </sheetViews>
  <sheetFormatPr defaultColWidth="9" defaultRowHeight="16.5" x14ac:dyDescent="0.3"/>
  <cols>
    <col min="1" max="1" width="2.875" style="78" customWidth="1"/>
    <col min="2" max="2" width="58.25" style="149" customWidth="1"/>
    <col min="3" max="3" width="2.25" style="149" customWidth="1"/>
    <col min="4" max="4" width="56.125" style="149" customWidth="1"/>
    <col min="5" max="5" width="9" style="148" customWidth="1"/>
    <col min="6" max="6" width="5.25" style="32" customWidth="1"/>
    <col min="7" max="16384" width="9" style="32"/>
  </cols>
  <sheetData>
    <row r="1" spans="1:12" ht="60.75" customHeight="1" x14ac:dyDescent="0.65">
      <c r="A1" s="32"/>
      <c r="B1" s="563" t="s">
        <v>273</v>
      </c>
      <c r="C1" s="563"/>
      <c r="D1" s="563"/>
      <c r="E1" s="179" t="s">
        <v>272</v>
      </c>
      <c r="F1" s="143"/>
      <c r="G1" s="143"/>
      <c r="H1" s="143"/>
    </row>
    <row r="2" spans="1:12" ht="25.5" customHeight="1" x14ac:dyDescent="0.3">
      <c r="A2" s="32"/>
      <c r="B2" s="180"/>
      <c r="C2" s="180"/>
      <c r="D2" s="180"/>
      <c r="E2" s="179"/>
      <c r="F2" s="143"/>
      <c r="G2" s="143"/>
      <c r="H2" s="143"/>
    </row>
    <row r="3" spans="1:12" ht="87.75" customHeight="1" x14ac:dyDescent="0.3">
      <c r="A3" s="32"/>
      <c r="B3" s="196" t="s">
        <v>278</v>
      </c>
      <c r="C3" s="178"/>
      <c r="D3" s="197" t="s">
        <v>274</v>
      </c>
      <c r="E3" s="179"/>
      <c r="F3" s="143"/>
      <c r="G3" s="143"/>
      <c r="H3" s="143"/>
    </row>
    <row r="4" spans="1:12" ht="99" customHeight="1" x14ac:dyDescent="0.3">
      <c r="A4" s="32"/>
      <c r="B4" s="196" t="s">
        <v>277</v>
      </c>
      <c r="C4" s="178"/>
      <c r="D4" s="197" t="s">
        <v>275</v>
      </c>
      <c r="E4" s="179"/>
      <c r="F4" s="143"/>
      <c r="G4" s="143"/>
      <c r="H4" s="143"/>
    </row>
    <row r="5" spans="1:12" ht="13.5" customHeight="1" x14ac:dyDescent="0.3">
      <c r="A5" s="32"/>
      <c r="B5" s="178"/>
      <c r="C5" s="178"/>
      <c r="D5" s="178"/>
      <c r="E5" s="179"/>
      <c r="F5" s="144"/>
      <c r="G5" s="144"/>
      <c r="H5" s="144"/>
    </row>
    <row r="6" spans="1:12" ht="102" customHeight="1" x14ac:dyDescent="0.3">
      <c r="A6" s="32"/>
      <c r="B6" s="196" t="s">
        <v>279</v>
      </c>
      <c r="C6" s="181"/>
      <c r="D6" s="197" t="s">
        <v>268</v>
      </c>
      <c r="E6" s="179"/>
      <c r="G6" s="145"/>
      <c r="L6" s="32" t="s">
        <v>17</v>
      </c>
    </row>
    <row r="7" spans="1:12" ht="160.5" customHeight="1" x14ac:dyDescent="0.3">
      <c r="A7" s="32"/>
      <c r="B7" s="196" t="s">
        <v>280</v>
      </c>
      <c r="C7" s="181"/>
      <c r="D7" s="239" t="s">
        <v>276</v>
      </c>
      <c r="E7" s="179"/>
      <c r="G7" s="145"/>
    </row>
    <row r="8" spans="1:12" ht="77.25" customHeight="1" x14ac:dyDescent="0.3">
      <c r="A8" s="32"/>
      <c r="B8" s="564" t="s">
        <v>267</v>
      </c>
      <c r="C8" s="564"/>
      <c r="D8" s="564"/>
      <c r="E8" s="179"/>
      <c r="I8" s="145"/>
      <c r="J8" s="32" t="s">
        <v>17</v>
      </c>
    </row>
    <row r="9" spans="1:12" ht="77.25" customHeight="1" x14ac:dyDescent="0.3">
      <c r="A9" s="32"/>
      <c r="B9" s="32"/>
      <c r="C9" s="32"/>
      <c r="D9" s="32"/>
      <c r="E9" s="179"/>
    </row>
    <row r="10" spans="1:12" x14ac:dyDescent="0.3">
      <c r="A10" s="32"/>
      <c r="B10" s="178"/>
      <c r="C10" s="178"/>
      <c r="D10" s="178"/>
      <c r="E10" s="179"/>
    </row>
    <row r="11" spans="1:12" x14ac:dyDescent="0.3">
      <c r="A11" s="146"/>
      <c r="B11" s="147"/>
      <c r="C11" s="147"/>
      <c r="D11" s="147"/>
    </row>
    <row r="12" spans="1:12" s="185" customFormat="1" x14ac:dyDescent="0.3">
      <c r="A12" s="182"/>
      <c r="B12" s="183"/>
      <c r="C12" s="183"/>
      <c r="D12" s="183"/>
      <c r="E12" s="184"/>
    </row>
    <row r="13" spans="1:12" s="185" customFormat="1" x14ac:dyDescent="0.3">
      <c r="A13" s="186"/>
      <c r="B13" s="183"/>
      <c r="C13" s="183"/>
      <c r="D13" s="183"/>
      <c r="E13" s="184"/>
    </row>
    <row r="14" spans="1:12" s="185" customFormat="1" x14ac:dyDescent="0.3">
      <c r="A14" s="186"/>
      <c r="B14" s="183"/>
      <c r="C14" s="183"/>
      <c r="D14" s="183"/>
      <c r="E14" s="184"/>
    </row>
    <row r="15" spans="1:12" s="185" customFormat="1" x14ac:dyDescent="0.3">
      <c r="A15" s="186"/>
      <c r="B15" s="183"/>
      <c r="C15" s="183"/>
      <c r="D15" s="183"/>
      <c r="E15" s="184"/>
    </row>
    <row r="16" spans="1:12" s="185" customFormat="1" x14ac:dyDescent="0.3">
      <c r="A16" s="186"/>
      <c r="B16" s="183"/>
      <c r="C16" s="183"/>
      <c r="D16" s="183"/>
      <c r="E16" s="184"/>
    </row>
    <row r="17" spans="1:5" s="185" customFormat="1" x14ac:dyDescent="0.3">
      <c r="A17" s="186"/>
      <c r="B17" s="183"/>
      <c r="C17" s="183"/>
      <c r="D17" s="183"/>
      <c r="E17" s="184"/>
    </row>
    <row r="18" spans="1:5" s="185" customFormat="1" x14ac:dyDescent="0.3">
      <c r="A18" s="186"/>
      <c r="B18" s="183"/>
      <c r="C18" s="183"/>
      <c r="D18" s="183"/>
      <c r="E18" s="184"/>
    </row>
    <row r="19" spans="1:5" s="185" customFormat="1" x14ac:dyDescent="0.3">
      <c r="A19" s="186"/>
      <c r="B19" s="183"/>
      <c r="C19" s="183"/>
      <c r="D19" s="183"/>
      <c r="E19" s="184"/>
    </row>
    <row r="20" spans="1:5" s="185" customFormat="1" x14ac:dyDescent="0.3">
      <c r="A20" s="186"/>
      <c r="B20" s="183"/>
      <c r="C20" s="183"/>
      <c r="D20" s="183"/>
      <c r="E20" s="184"/>
    </row>
    <row r="21" spans="1:5" s="185" customFormat="1" x14ac:dyDescent="0.3">
      <c r="A21" s="186"/>
      <c r="B21" s="183"/>
      <c r="C21" s="183"/>
      <c r="D21" s="183"/>
      <c r="E21" s="184"/>
    </row>
    <row r="22" spans="1:5" s="185" customFormat="1" x14ac:dyDescent="0.3">
      <c r="A22" s="186"/>
      <c r="B22" s="183"/>
      <c r="C22" s="183"/>
      <c r="D22" s="183"/>
      <c r="E22" s="184"/>
    </row>
    <row r="23" spans="1:5" s="185" customFormat="1" x14ac:dyDescent="0.3">
      <c r="A23" s="186"/>
      <c r="B23" s="183"/>
      <c r="C23" s="183"/>
      <c r="D23" s="183"/>
      <c r="E23" s="184"/>
    </row>
    <row r="24" spans="1:5" s="185" customFormat="1" x14ac:dyDescent="0.3">
      <c r="A24" s="186"/>
      <c r="B24" s="183"/>
      <c r="C24" s="183"/>
      <c r="D24" s="183"/>
      <c r="E24" s="184"/>
    </row>
    <row r="25" spans="1:5" s="185" customFormat="1" x14ac:dyDescent="0.3">
      <c r="A25" s="186"/>
      <c r="B25" s="183"/>
      <c r="C25" s="183"/>
      <c r="D25" s="183"/>
      <c r="E25" s="184"/>
    </row>
    <row r="26" spans="1:5" s="185" customFormat="1" x14ac:dyDescent="0.3">
      <c r="A26" s="186"/>
      <c r="B26" s="183"/>
      <c r="C26" s="183"/>
      <c r="D26" s="183"/>
      <c r="E26" s="184"/>
    </row>
    <row r="27" spans="1:5" s="185" customFormat="1" x14ac:dyDescent="0.3">
      <c r="A27" s="186"/>
      <c r="B27" s="183"/>
      <c r="C27" s="183"/>
      <c r="D27" s="183"/>
      <c r="E27" s="184"/>
    </row>
    <row r="28" spans="1:5" s="185" customFormat="1" x14ac:dyDescent="0.3">
      <c r="A28" s="186"/>
      <c r="B28" s="183"/>
      <c r="C28" s="183"/>
      <c r="D28" s="183"/>
      <c r="E28" s="184"/>
    </row>
    <row r="29" spans="1:5" s="185" customFormat="1" x14ac:dyDescent="0.3">
      <c r="A29" s="186"/>
      <c r="B29" s="183"/>
      <c r="C29" s="183"/>
      <c r="D29" s="183"/>
      <c r="E29" s="184"/>
    </row>
    <row r="30" spans="1:5" s="185" customFormat="1" x14ac:dyDescent="0.3">
      <c r="A30" s="186"/>
      <c r="B30" s="183"/>
      <c r="C30" s="183"/>
      <c r="D30" s="183"/>
      <c r="E30" s="184"/>
    </row>
    <row r="31" spans="1:5" s="185" customFormat="1" x14ac:dyDescent="0.3">
      <c r="A31" s="186"/>
      <c r="B31" s="183"/>
      <c r="C31" s="183"/>
      <c r="D31" s="183"/>
      <c r="E31" s="184"/>
    </row>
    <row r="32" spans="1:5" s="185" customFormat="1" x14ac:dyDescent="0.3">
      <c r="A32" s="186"/>
      <c r="B32" s="183"/>
      <c r="C32" s="183"/>
      <c r="D32" s="183"/>
      <c r="E32" s="184"/>
    </row>
    <row r="33" spans="1:5" s="185" customFormat="1" x14ac:dyDescent="0.3">
      <c r="A33" s="186"/>
      <c r="B33" s="183"/>
      <c r="C33" s="183"/>
      <c r="D33" s="183"/>
      <c r="E33" s="184"/>
    </row>
    <row r="34" spans="1:5" s="185" customFormat="1" x14ac:dyDescent="0.3">
      <c r="A34" s="186"/>
      <c r="B34" s="183"/>
      <c r="C34" s="183"/>
      <c r="D34" s="183"/>
      <c r="E34" s="184"/>
    </row>
    <row r="35" spans="1:5" s="185" customFormat="1" x14ac:dyDescent="0.3">
      <c r="A35" s="186"/>
      <c r="B35" s="183"/>
      <c r="C35" s="183"/>
      <c r="D35" s="183"/>
      <c r="E35" s="184"/>
    </row>
    <row r="36" spans="1:5" s="185" customFormat="1" x14ac:dyDescent="0.3">
      <c r="A36" s="186"/>
      <c r="B36" s="183"/>
      <c r="C36" s="183"/>
      <c r="D36" s="183"/>
      <c r="E36" s="184"/>
    </row>
    <row r="37" spans="1:5" s="185" customFormat="1" x14ac:dyDescent="0.3">
      <c r="A37" s="186"/>
      <c r="B37" s="183"/>
      <c r="C37" s="183"/>
      <c r="D37" s="183"/>
      <c r="E37" s="184"/>
    </row>
    <row r="38" spans="1:5" s="185" customFormat="1" x14ac:dyDescent="0.3">
      <c r="A38" s="186"/>
      <c r="B38" s="183"/>
      <c r="C38" s="183"/>
      <c r="D38" s="183"/>
      <c r="E38" s="184"/>
    </row>
    <row r="39" spans="1:5" s="185" customFormat="1" x14ac:dyDescent="0.3">
      <c r="A39" s="186"/>
      <c r="B39" s="183"/>
      <c r="C39" s="183"/>
      <c r="D39" s="183"/>
      <c r="E39" s="184"/>
    </row>
    <row r="40" spans="1:5" s="185" customFormat="1" x14ac:dyDescent="0.3">
      <c r="A40" s="186"/>
      <c r="B40" s="183"/>
      <c r="C40" s="183"/>
      <c r="D40" s="183"/>
      <c r="E40" s="184"/>
    </row>
    <row r="41" spans="1:5" s="185" customFormat="1" x14ac:dyDescent="0.3">
      <c r="A41" s="186"/>
      <c r="B41" s="183"/>
      <c r="C41" s="183"/>
      <c r="D41" s="183"/>
      <c r="E41" s="184"/>
    </row>
    <row r="42" spans="1:5" s="185" customFormat="1" x14ac:dyDescent="0.3">
      <c r="A42" s="186"/>
      <c r="B42" s="183"/>
      <c r="C42" s="183"/>
      <c r="D42" s="183"/>
      <c r="E42" s="184"/>
    </row>
    <row r="43" spans="1:5" s="185" customFormat="1" x14ac:dyDescent="0.3">
      <c r="A43" s="186"/>
      <c r="B43" s="183"/>
      <c r="C43" s="183"/>
      <c r="D43" s="183"/>
      <c r="E43" s="184"/>
    </row>
    <row r="44" spans="1:5" s="185" customFormat="1" x14ac:dyDescent="0.3">
      <c r="A44" s="186"/>
      <c r="B44" s="183"/>
      <c r="C44" s="183"/>
      <c r="D44" s="183"/>
      <c r="E44" s="184"/>
    </row>
    <row r="45" spans="1:5" s="185" customFormat="1" x14ac:dyDescent="0.3">
      <c r="A45" s="186"/>
      <c r="B45" s="183"/>
      <c r="C45" s="183"/>
      <c r="D45" s="183"/>
      <c r="E45" s="184"/>
    </row>
    <row r="46" spans="1:5" s="185" customFormat="1" x14ac:dyDescent="0.3">
      <c r="A46" s="186"/>
      <c r="B46" s="183"/>
      <c r="C46" s="183"/>
      <c r="D46" s="183"/>
      <c r="E46" s="184"/>
    </row>
    <row r="47" spans="1:5" s="185" customFormat="1" x14ac:dyDescent="0.3">
      <c r="A47" s="186"/>
      <c r="B47" s="183"/>
      <c r="C47" s="183"/>
      <c r="D47" s="183"/>
      <c r="E47" s="184"/>
    </row>
    <row r="48" spans="1:5" s="185" customFormat="1" x14ac:dyDescent="0.3">
      <c r="A48" s="186"/>
      <c r="B48" s="183"/>
      <c r="C48" s="183"/>
      <c r="D48" s="183"/>
      <c r="E48" s="184"/>
    </row>
    <row r="49" spans="1:5" s="185" customFormat="1" x14ac:dyDescent="0.3">
      <c r="A49" s="186"/>
      <c r="B49" s="183"/>
      <c r="C49" s="183"/>
      <c r="D49" s="183"/>
      <c r="E49" s="184"/>
    </row>
    <row r="50" spans="1:5" s="185" customFormat="1" x14ac:dyDescent="0.3">
      <c r="A50" s="186"/>
      <c r="B50" s="183"/>
      <c r="C50" s="183"/>
      <c r="D50" s="183"/>
      <c r="E50" s="184"/>
    </row>
    <row r="51" spans="1:5" s="185" customFormat="1" x14ac:dyDescent="0.3">
      <c r="A51" s="186"/>
      <c r="B51" s="183"/>
      <c r="C51" s="183"/>
      <c r="D51" s="183"/>
      <c r="E51" s="184"/>
    </row>
    <row r="52" spans="1:5" s="185" customFormat="1" x14ac:dyDescent="0.3">
      <c r="A52" s="186"/>
      <c r="B52" s="183"/>
      <c r="C52" s="183"/>
      <c r="D52" s="183"/>
      <c r="E52" s="184"/>
    </row>
    <row r="53" spans="1:5" s="185" customFormat="1" x14ac:dyDescent="0.3">
      <c r="A53" s="186"/>
      <c r="B53" s="183"/>
      <c r="C53" s="183"/>
      <c r="D53" s="183"/>
      <c r="E53" s="184"/>
    </row>
    <row r="54" spans="1:5" s="185" customFormat="1" x14ac:dyDescent="0.3">
      <c r="A54" s="186"/>
      <c r="B54" s="183"/>
      <c r="C54" s="183"/>
      <c r="D54" s="183"/>
      <c r="E54" s="184"/>
    </row>
    <row r="55" spans="1:5" s="185" customFormat="1" x14ac:dyDescent="0.3">
      <c r="A55" s="186"/>
      <c r="B55" s="183"/>
      <c r="C55" s="183"/>
      <c r="D55" s="183"/>
      <c r="E55" s="184"/>
    </row>
    <row r="56" spans="1:5" s="185" customFormat="1" x14ac:dyDescent="0.3">
      <c r="A56" s="186"/>
      <c r="B56" s="183"/>
      <c r="C56" s="183"/>
      <c r="D56" s="183"/>
      <c r="E56" s="184"/>
    </row>
    <row r="57" spans="1:5" s="185" customFormat="1" x14ac:dyDescent="0.3">
      <c r="A57" s="186"/>
      <c r="B57" s="183"/>
      <c r="C57" s="183"/>
      <c r="D57" s="183"/>
      <c r="E57" s="184"/>
    </row>
    <row r="58" spans="1:5" s="185" customFormat="1" x14ac:dyDescent="0.3">
      <c r="A58" s="186"/>
      <c r="B58" s="183"/>
      <c r="C58" s="183"/>
      <c r="D58" s="183"/>
      <c r="E58" s="184"/>
    </row>
    <row r="59" spans="1:5" s="185" customFormat="1" x14ac:dyDescent="0.3">
      <c r="A59" s="186"/>
      <c r="B59" s="183"/>
      <c r="C59" s="183"/>
      <c r="D59" s="183"/>
      <c r="E59" s="184"/>
    </row>
    <row r="60" spans="1:5" s="185" customFormat="1" x14ac:dyDescent="0.3">
      <c r="A60" s="186"/>
      <c r="B60" s="183"/>
      <c r="C60" s="183"/>
      <c r="D60" s="183"/>
      <c r="E60" s="184"/>
    </row>
    <row r="61" spans="1:5" s="185" customFormat="1" x14ac:dyDescent="0.3">
      <c r="A61" s="186"/>
      <c r="B61" s="183"/>
      <c r="C61" s="183"/>
      <c r="D61" s="183"/>
      <c r="E61" s="184"/>
    </row>
    <row r="62" spans="1:5" s="185" customFormat="1" x14ac:dyDescent="0.3">
      <c r="A62" s="186"/>
      <c r="B62" s="183"/>
      <c r="C62" s="183"/>
      <c r="D62" s="183"/>
      <c r="E62" s="184"/>
    </row>
    <row r="63" spans="1:5" s="185" customFormat="1" x14ac:dyDescent="0.3">
      <c r="A63" s="186"/>
      <c r="B63" s="183"/>
      <c r="C63" s="183"/>
      <c r="D63" s="183"/>
      <c r="E63" s="184"/>
    </row>
    <row r="64" spans="1:5" s="185" customFormat="1" x14ac:dyDescent="0.3">
      <c r="A64" s="186"/>
      <c r="B64" s="183"/>
      <c r="C64" s="183"/>
      <c r="D64" s="183"/>
      <c r="E64" s="184"/>
    </row>
    <row r="65" spans="1:5" s="185" customFormat="1" x14ac:dyDescent="0.3">
      <c r="A65" s="186"/>
      <c r="B65" s="183"/>
      <c r="C65" s="183"/>
      <c r="D65" s="183"/>
      <c r="E65" s="184"/>
    </row>
    <row r="66" spans="1:5" s="185" customFormat="1" x14ac:dyDescent="0.3">
      <c r="A66" s="186"/>
      <c r="B66" s="183"/>
      <c r="C66" s="183"/>
      <c r="D66" s="183"/>
      <c r="E66" s="184"/>
    </row>
    <row r="67" spans="1:5" s="185" customFormat="1" x14ac:dyDescent="0.3">
      <c r="A67" s="186"/>
      <c r="B67" s="183"/>
      <c r="C67" s="183"/>
      <c r="D67" s="183"/>
      <c r="E67" s="184"/>
    </row>
    <row r="68" spans="1:5" s="185" customFormat="1" x14ac:dyDescent="0.3">
      <c r="A68" s="186"/>
      <c r="B68" s="183"/>
      <c r="C68" s="183"/>
      <c r="D68" s="183"/>
      <c r="E68" s="184"/>
    </row>
    <row r="69" spans="1:5" s="185" customFormat="1" x14ac:dyDescent="0.3">
      <c r="A69" s="186"/>
      <c r="B69" s="183"/>
      <c r="C69" s="183"/>
      <c r="D69" s="183"/>
      <c r="E69" s="184"/>
    </row>
    <row r="70" spans="1:5" s="185" customFormat="1" x14ac:dyDescent="0.3">
      <c r="A70" s="186"/>
      <c r="B70" s="183"/>
      <c r="C70" s="183"/>
      <c r="D70" s="183"/>
      <c r="E70" s="184"/>
    </row>
    <row r="71" spans="1:5" s="185" customFormat="1" x14ac:dyDescent="0.3">
      <c r="A71" s="186"/>
      <c r="B71" s="183"/>
      <c r="C71" s="183"/>
      <c r="D71" s="183"/>
      <c r="E71" s="184"/>
    </row>
    <row r="72" spans="1:5" s="185" customFormat="1" x14ac:dyDescent="0.3">
      <c r="A72" s="186"/>
      <c r="B72" s="183"/>
      <c r="C72" s="183"/>
      <c r="D72" s="183"/>
      <c r="E72" s="184"/>
    </row>
    <row r="73" spans="1:5" s="185" customFormat="1" x14ac:dyDescent="0.3">
      <c r="A73" s="186"/>
      <c r="B73" s="183"/>
      <c r="C73" s="183"/>
      <c r="D73" s="183"/>
      <c r="E73" s="184"/>
    </row>
    <row r="74" spans="1:5" s="185" customFormat="1" x14ac:dyDescent="0.3">
      <c r="A74" s="186"/>
      <c r="B74" s="183"/>
      <c r="C74" s="183"/>
      <c r="D74" s="183"/>
      <c r="E74" s="184"/>
    </row>
    <row r="75" spans="1:5" s="185" customFormat="1" x14ac:dyDescent="0.3">
      <c r="A75" s="186"/>
      <c r="B75" s="183"/>
      <c r="C75" s="183"/>
      <c r="D75" s="183"/>
      <c r="E75" s="184"/>
    </row>
    <row r="76" spans="1:5" s="185" customFormat="1" x14ac:dyDescent="0.3">
      <c r="A76" s="186"/>
      <c r="B76" s="183"/>
      <c r="C76" s="183"/>
      <c r="D76" s="183"/>
      <c r="E76" s="184"/>
    </row>
    <row r="77" spans="1:5" s="185" customFormat="1" x14ac:dyDescent="0.3">
      <c r="A77" s="186"/>
      <c r="B77" s="183"/>
      <c r="C77" s="183"/>
      <c r="D77" s="183"/>
      <c r="E77" s="184"/>
    </row>
    <row r="78" spans="1:5" s="185" customFormat="1" x14ac:dyDescent="0.3">
      <c r="A78" s="186"/>
      <c r="B78" s="183"/>
      <c r="C78" s="183"/>
      <c r="D78" s="183"/>
      <c r="E78" s="184"/>
    </row>
    <row r="79" spans="1:5" s="185" customFormat="1" x14ac:dyDescent="0.3">
      <c r="A79" s="186"/>
      <c r="B79" s="183"/>
      <c r="C79" s="183"/>
      <c r="D79" s="183"/>
      <c r="E79" s="184"/>
    </row>
    <row r="80" spans="1:5" s="185" customFormat="1" x14ac:dyDescent="0.3">
      <c r="A80" s="186"/>
      <c r="B80" s="183"/>
      <c r="C80" s="183"/>
      <c r="D80" s="183"/>
      <c r="E80" s="184"/>
    </row>
    <row r="81" spans="1:5" s="185" customFormat="1" x14ac:dyDescent="0.3">
      <c r="A81" s="186"/>
      <c r="B81" s="183"/>
      <c r="C81" s="183"/>
      <c r="D81" s="183"/>
      <c r="E81" s="184"/>
    </row>
    <row r="82" spans="1:5" s="185" customFormat="1" x14ac:dyDescent="0.3">
      <c r="A82" s="186"/>
      <c r="B82" s="183"/>
      <c r="C82" s="183"/>
      <c r="D82" s="183"/>
      <c r="E82" s="184"/>
    </row>
    <row r="83" spans="1:5" s="185" customFormat="1" x14ac:dyDescent="0.3">
      <c r="A83" s="186"/>
      <c r="B83" s="183"/>
      <c r="C83" s="183"/>
      <c r="D83" s="183"/>
      <c r="E83" s="184"/>
    </row>
    <row r="84" spans="1:5" s="185" customFormat="1" x14ac:dyDescent="0.3">
      <c r="A84" s="186"/>
      <c r="B84" s="183"/>
      <c r="C84" s="183"/>
      <c r="D84" s="183"/>
      <c r="E84" s="184"/>
    </row>
    <row r="85" spans="1:5" s="185" customFormat="1" x14ac:dyDescent="0.3">
      <c r="A85" s="186"/>
      <c r="B85" s="183"/>
      <c r="C85" s="183"/>
      <c r="D85" s="183"/>
      <c r="E85" s="184"/>
    </row>
    <row r="86" spans="1:5" s="185" customFormat="1" x14ac:dyDescent="0.3">
      <c r="A86" s="186"/>
      <c r="B86" s="183"/>
      <c r="C86" s="183"/>
      <c r="D86" s="183"/>
      <c r="E86" s="184"/>
    </row>
    <row r="87" spans="1:5" s="185" customFormat="1" x14ac:dyDescent="0.3">
      <c r="A87" s="186"/>
      <c r="B87" s="183"/>
      <c r="C87" s="183"/>
      <c r="D87" s="183"/>
      <c r="E87" s="184"/>
    </row>
    <row r="88" spans="1:5" s="185" customFormat="1" x14ac:dyDescent="0.3">
      <c r="A88" s="186"/>
      <c r="B88" s="183"/>
      <c r="C88" s="183"/>
      <c r="D88" s="183"/>
      <c r="E88" s="184"/>
    </row>
    <row r="89" spans="1:5" s="185" customFormat="1" x14ac:dyDescent="0.3">
      <c r="A89" s="186"/>
      <c r="B89" s="183"/>
      <c r="C89" s="183"/>
      <c r="D89" s="183"/>
      <c r="E89" s="184"/>
    </row>
    <row r="90" spans="1:5" s="185" customFormat="1" x14ac:dyDescent="0.3">
      <c r="A90" s="186"/>
      <c r="B90" s="183"/>
      <c r="C90" s="183"/>
      <c r="D90" s="183"/>
      <c r="E90" s="184"/>
    </row>
    <row r="91" spans="1:5" s="185" customFormat="1" x14ac:dyDescent="0.3">
      <c r="A91" s="186"/>
      <c r="B91" s="183"/>
      <c r="C91" s="183"/>
      <c r="D91" s="183"/>
      <c r="E91" s="184"/>
    </row>
    <row r="92" spans="1:5" s="185" customFormat="1" x14ac:dyDescent="0.3">
      <c r="A92" s="186"/>
      <c r="B92" s="183"/>
      <c r="C92" s="183"/>
      <c r="D92" s="183"/>
      <c r="E92" s="184"/>
    </row>
    <row r="93" spans="1:5" s="185" customFormat="1" x14ac:dyDescent="0.3">
      <c r="A93" s="186"/>
      <c r="B93" s="183"/>
      <c r="C93" s="183"/>
      <c r="D93" s="183"/>
      <c r="E93" s="184"/>
    </row>
    <row r="94" spans="1:5" s="185" customFormat="1" x14ac:dyDescent="0.3">
      <c r="A94" s="186"/>
      <c r="B94" s="183"/>
      <c r="C94" s="183"/>
      <c r="D94" s="183"/>
      <c r="E94" s="184"/>
    </row>
    <row r="95" spans="1:5" s="185" customFormat="1" x14ac:dyDescent="0.3">
      <c r="A95" s="186"/>
      <c r="B95" s="183"/>
      <c r="C95" s="183"/>
      <c r="D95" s="183"/>
      <c r="E95" s="184"/>
    </row>
    <row r="96" spans="1:5" s="185" customFormat="1" x14ac:dyDescent="0.3">
      <c r="A96" s="186"/>
      <c r="B96" s="183"/>
      <c r="C96" s="183"/>
      <c r="D96" s="183"/>
      <c r="E96" s="184"/>
    </row>
    <row r="97" spans="1:5" s="185" customFormat="1" x14ac:dyDescent="0.3">
      <c r="A97" s="186"/>
      <c r="B97" s="183"/>
      <c r="C97" s="183"/>
      <c r="D97" s="183"/>
      <c r="E97" s="184"/>
    </row>
    <row r="98" spans="1:5" s="185" customFormat="1" x14ac:dyDescent="0.3">
      <c r="A98" s="186"/>
      <c r="B98" s="183"/>
      <c r="C98" s="183"/>
      <c r="D98" s="183"/>
      <c r="E98" s="184"/>
    </row>
    <row r="99" spans="1:5" s="185" customFormat="1" x14ac:dyDescent="0.3">
      <c r="A99" s="186"/>
      <c r="B99" s="183"/>
      <c r="C99" s="183"/>
      <c r="D99" s="183"/>
      <c r="E99" s="184"/>
    </row>
    <row r="100" spans="1:5" s="185" customFormat="1" x14ac:dyDescent="0.3">
      <c r="A100" s="186"/>
      <c r="B100" s="183"/>
      <c r="C100" s="183"/>
      <c r="D100" s="183"/>
      <c r="E100" s="184"/>
    </row>
    <row r="101" spans="1:5" s="185" customFormat="1" x14ac:dyDescent="0.3">
      <c r="A101" s="186"/>
      <c r="B101" s="183"/>
      <c r="C101" s="183"/>
      <c r="D101" s="183"/>
      <c r="E101" s="184"/>
    </row>
    <row r="102" spans="1:5" s="185" customFormat="1" x14ac:dyDescent="0.3">
      <c r="A102" s="186"/>
      <c r="B102" s="183"/>
      <c r="C102" s="183"/>
      <c r="D102" s="183"/>
      <c r="E102" s="184"/>
    </row>
    <row r="103" spans="1:5" s="185" customFormat="1" x14ac:dyDescent="0.3">
      <c r="A103" s="186"/>
      <c r="B103" s="183"/>
      <c r="C103" s="183"/>
      <c r="D103" s="183"/>
      <c r="E103" s="184"/>
    </row>
    <row r="104" spans="1:5" s="185" customFormat="1" x14ac:dyDescent="0.3">
      <c r="A104" s="186"/>
      <c r="B104" s="183"/>
      <c r="C104" s="183"/>
      <c r="D104" s="183"/>
      <c r="E104" s="184"/>
    </row>
    <row r="105" spans="1:5" s="185" customFormat="1" x14ac:dyDescent="0.3">
      <c r="A105" s="186"/>
      <c r="B105" s="183"/>
      <c r="C105" s="183"/>
      <c r="D105" s="183"/>
      <c r="E105" s="184"/>
    </row>
    <row r="106" spans="1:5" s="185" customFormat="1" x14ac:dyDescent="0.3">
      <c r="A106" s="186"/>
      <c r="B106" s="183"/>
      <c r="C106" s="183"/>
      <c r="D106" s="183"/>
      <c r="E106" s="184"/>
    </row>
    <row r="107" spans="1:5" s="185" customFormat="1" x14ac:dyDescent="0.3">
      <c r="A107" s="186"/>
      <c r="B107" s="183"/>
      <c r="C107" s="183"/>
      <c r="D107" s="183"/>
      <c r="E107" s="184"/>
    </row>
    <row r="108" spans="1:5" s="185" customFormat="1" x14ac:dyDescent="0.3">
      <c r="A108" s="186"/>
      <c r="B108" s="183"/>
      <c r="C108" s="183"/>
      <c r="D108" s="183"/>
      <c r="E108" s="184"/>
    </row>
    <row r="109" spans="1:5" s="185" customFormat="1" x14ac:dyDescent="0.3">
      <c r="A109" s="186"/>
      <c r="B109" s="183"/>
      <c r="C109" s="183"/>
      <c r="D109" s="183"/>
      <c r="E109" s="184"/>
    </row>
    <row r="110" spans="1:5" s="185" customFormat="1" x14ac:dyDescent="0.3">
      <c r="A110" s="186"/>
      <c r="B110" s="183"/>
      <c r="C110" s="183"/>
      <c r="D110" s="183"/>
      <c r="E110" s="184"/>
    </row>
    <row r="111" spans="1:5" s="185" customFormat="1" x14ac:dyDescent="0.3">
      <c r="A111" s="186"/>
      <c r="B111" s="183"/>
      <c r="C111" s="183"/>
      <c r="D111" s="183"/>
      <c r="E111" s="184"/>
    </row>
    <row r="112" spans="1:5" s="185" customFormat="1" x14ac:dyDescent="0.3">
      <c r="A112" s="186"/>
      <c r="B112" s="183"/>
      <c r="C112" s="183"/>
      <c r="D112" s="183"/>
      <c r="E112" s="184"/>
    </row>
    <row r="113" spans="1:5" s="185" customFormat="1" x14ac:dyDescent="0.3">
      <c r="A113" s="186"/>
      <c r="B113" s="183"/>
      <c r="C113" s="183"/>
      <c r="D113" s="183"/>
      <c r="E113" s="184"/>
    </row>
    <row r="114" spans="1:5" s="185" customFormat="1" x14ac:dyDescent="0.3">
      <c r="A114" s="186"/>
      <c r="B114" s="183"/>
      <c r="C114" s="183"/>
      <c r="D114" s="183"/>
      <c r="E114" s="184"/>
    </row>
    <row r="115" spans="1:5" s="185" customFormat="1" x14ac:dyDescent="0.3">
      <c r="A115" s="186"/>
      <c r="B115" s="183"/>
      <c r="C115" s="183"/>
      <c r="D115" s="183"/>
      <c r="E115" s="184"/>
    </row>
    <row r="116" spans="1:5" s="185" customFormat="1" x14ac:dyDescent="0.3">
      <c r="A116" s="186"/>
      <c r="B116" s="183"/>
      <c r="C116" s="183"/>
      <c r="D116" s="183"/>
      <c r="E116" s="184"/>
    </row>
    <row r="117" spans="1:5" s="185" customFormat="1" x14ac:dyDescent="0.3">
      <c r="A117" s="186"/>
      <c r="B117" s="183"/>
      <c r="C117" s="183"/>
      <c r="D117" s="183"/>
      <c r="E117" s="184"/>
    </row>
    <row r="118" spans="1:5" s="185" customFormat="1" x14ac:dyDescent="0.3">
      <c r="A118" s="186"/>
      <c r="B118" s="183"/>
      <c r="C118" s="183"/>
      <c r="D118" s="183"/>
      <c r="E118" s="184"/>
    </row>
    <row r="119" spans="1:5" s="185" customFormat="1" x14ac:dyDescent="0.3">
      <c r="A119" s="186"/>
      <c r="B119" s="183"/>
      <c r="C119" s="183"/>
      <c r="D119" s="183"/>
      <c r="E119" s="184"/>
    </row>
    <row r="120" spans="1:5" s="185" customFormat="1" x14ac:dyDescent="0.3">
      <c r="A120" s="186"/>
      <c r="B120" s="183"/>
      <c r="C120" s="183"/>
      <c r="D120" s="183"/>
      <c r="E120" s="184"/>
    </row>
    <row r="121" spans="1:5" s="185" customFormat="1" x14ac:dyDescent="0.3">
      <c r="A121" s="186"/>
      <c r="B121" s="183"/>
      <c r="C121" s="183"/>
      <c r="D121" s="183"/>
      <c r="E121" s="184"/>
    </row>
    <row r="122" spans="1:5" s="185" customFormat="1" x14ac:dyDescent="0.3">
      <c r="A122" s="186"/>
      <c r="B122" s="183"/>
      <c r="C122" s="183"/>
      <c r="D122" s="183"/>
      <c r="E122" s="184"/>
    </row>
    <row r="123" spans="1:5" s="185" customFormat="1" x14ac:dyDescent="0.3">
      <c r="A123" s="186"/>
      <c r="B123" s="183"/>
      <c r="C123" s="183"/>
      <c r="D123" s="183"/>
      <c r="E123" s="184"/>
    </row>
    <row r="124" spans="1:5" s="185" customFormat="1" x14ac:dyDescent="0.3">
      <c r="A124" s="186"/>
      <c r="B124" s="183"/>
      <c r="C124" s="183"/>
      <c r="D124" s="183"/>
      <c r="E124" s="184"/>
    </row>
    <row r="125" spans="1:5" s="185" customFormat="1" x14ac:dyDescent="0.3">
      <c r="A125" s="186"/>
      <c r="B125" s="183"/>
      <c r="C125" s="183"/>
      <c r="D125" s="183"/>
      <c r="E125" s="184"/>
    </row>
    <row r="126" spans="1:5" s="185" customFormat="1" x14ac:dyDescent="0.3">
      <c r="A126" s="186"/>
      <c r="B126" s="183"/>
      <c r="C126" s="183"/>
      <c r="D126" s="183"/>
      <c r="E126" s="184"/>
    </row>
    <row r="127" spans="1:5" s="185" customFormat="1" x14ac:dyDescent="0.3">
      <c r="A127" s="186"/>
      <c r="B127" s="183"/>
      <c r="C127" s="183"/>
      <c r="D127" s="183"/>
      <c r="E127" s="184"/>
    </row>
    <row r="128" spans="1:5" s="185" customFormat="1" x14ac:dyDescent="0.3">
      <c r="A128" s="186"/>
      <c r="B128" s="183"/>
      <c r="C128" s="183"/>
      <c r="D128" s="183"/>
      <c r="E128" s="184"/>
    </row>
    <row r="129" spans="1:5" s="185" customFormat="1" x14ac:dyDescent="0.3">
      <c r="A129" s="186"/>
      <c r="B129" s="183"/>
      <c r="C129" s="183"/>
      <c r="D129" s="183"/>
      <c r="E129" s="184"/>
    </row>
    <row r="130" spans="1:5" s="185" customFormat="1" x14ac:dyDescent="0.3">
      <c r="A130" s="186"/>
      <c r="B130" s="183"/>
      <c r="C130" s="183"/>
      <c r="D130" s="183"/>
      <c r="E130" s="184"/>
    </row>
    <row r="131" spans="1:5" s="185" customFormat="1" x14ac:dyDescent="0.3">
      <c r="A131" s="186"/>
      <c r="B131" s="183"/>
      <c r="C131" s="183"/>
      <c r="D131" s="183"/>
      <c r="E131" s="184"/>
    </row>
    <row r="132" spans="1:5" s="185" customFormat="1" x14ac:dyDescent="0.3">
      <c r="A132" s="186"/>
      <c r="B132" s="183"/>
      <c r="C132" s="183"/>
      <c r="D132" s="183"/>
      <c r="E132" s="184"/>
    </row>
    <row r="133" spans="1:5" s="185" customFormat="1" x14ac:dyDescent="0.3">
      <c r="A133" s="186"/>
      <c r="B133" s="183"/>
      <c r="C133" s="183"/>
      <c r="D133" s="183"/>
      <c r="E133" s="184"/>
    </row>
    <row r="134" spans="1:5" s="185" customFormat="1" x14ac:dyDescent="0.3">
      <c r="A134" s="186"/>
      <c r="B134" s="183"/>
      <c r="C134" s="183"/>
      <c r="D134" s="183"/>
      <c r="E134" s="184"/>
    </row>
    <row r="135" spans="1:5" s="185" customFormat="1" x14ac:dyDescent="0.3">
      <c r="A135" s="186"/>
      <c r="B135" s="183"/>
      <c r="C135" s="183"/>
      <c r="D135" s="183"/>
      <c r="E135" s="184"/>
    </row>
    <row r="136" spans="1:5" s="185" customFormat="1" x14ac:dyDescent="0.3">
      <c r="A136" s="186"/>
      <c r="B136" s="183"/>
      <c r="C136" s="183"/>
      <c r="D136" s="183"/>
      <c r="E136" s="184"/>
    </row>
    <row r="137" spans="1:5" s="185" customFormat="1" x14ac:dyDescent="0.3">
      <c r="A137" s="186"/>
      <c r="B137" s="183"/>
      <c r="C137" s="183"/>
      <c r="D137" s="183"/>
      <c r="E137" s="184"/>
    </row>
    <row r="138" spans="1:5" s="185" customFormat="1" x14ac:dyDescent="0.3">
      <c r="A138" s="186"/>
      <c r="B138" s="183"/>
      <c r="C138" s="183"/>
      <c r="D138" s="183"/>
      <c r="E138" s="184"/>
    </row>
    <row r="139" spans="1:5" s="185" customFormat="1" x14ac:dyDescent="0.3">
      <c r="A139" s="186"/>
      <c r="B139" s="183"/>
      <c r="C139" s="183"/>
      <c r="D139" s="183"/>
      <c r="E139" s="184"/>
    </row>
    <row r="140" spans="1:5" s="185" customFormat="1" x14ac:dyDescent="0.3">
      <c r="A140" s="186"/>
      <c r="B140" s="183"/>
      <c r="C140" s="183"/>
      <c r="D140" s="183"/>
      <c r="E140" s="184"/>
    </row>
    <row r="141" spans="1:5" s="185" customFormat="1" x14ac:dyDescent="0.3">
      <c r="A141" s="186"/>
      <c r="B141" s="183"/>
      <c r="C141" s="183"/>
      <c r="D141" s="183"/>
      <c r="E141" s="184"/>
    </row>
    <row r="142" spans="1:5" s="185" customFormat="1" x14ac:dyDescent="0.3">
      <c r="A142" s="186"/>
      <c r="B142" s="183"/>
      <c r="C142" s="183"/>
      <c r="D142" s="183"/>
      <c r="E142" s="184"/>
    </row>
    <row r="143" spans="1:5" s="185" customFormat="1" x14ac:dyDescent="0.3">
      <c r="A143" s="186"/>
      <c r="B143" s="183"/>
      <c r="C143" s="183"/>
      <c r="D143" s="183"/>
      <c r="E143" s="184"/>
    </row>
    <row r="144" spans="1:5" s="185" customFormat="1" x14ac:dyDescent="0.3">
      <c r="A144" s="186"/>
      <c r="B144" s="183"/>
      <c r="C144" s="183"/>
      <c r="D144" s="183"/>
      <c r="E144" s="184"/>
    </row>
    <row r="145" spans="1:5" s="185" customFormat="1" x14ac:dyDescent="0.3">
      <c r="A145" s="186"/>
      <c r="B145" s="183"/>
      <c r="C145" s="183"/>
      <c r="D145" s="183"/>
      <c r="E145" s="184"/>
    </row>
    <row r="146" spans="1:5" s="185" customFormat="1" x14ac:dyDescent="0.3">
      <c r="A146" s="186"/>
      <c r="B146" s="183"/>
      <c r="C146" s="183"/>
      <c r="D146" s="183"/>
      <c r="E146" s="184"/>
    </row>
    <row r="147" spans="1:5" s="185" customFormat="1" x14ac:dyDescent="0.3">
      <c r="A147" s="186"/>
      <c r="B147" s="183"/>
      <c r="C147" s="183"/>
      <c r="D147" s="183"/>
      <c r="E147" s="184"/>
    </row>
    <row r="148" spans="1:5" s="185" customFormat="1" x14ac:dyDescent="0.3">
      <c r="A148" s="186"/>
      <c r="B148" s="183"/>
      <c r="C148" s="183"/>
      <c r="D148" s="183"/>
      <c r="E148" s="184"/>
    </row>
    <row r="149" spans="1:5" s="185" customFormat="1" x14ac:dyDescent="0.3">
      <c r="A149" s="186"/>
      <c r="B149" s="183"/>
      <c r="C149" s="183"/>
      <c r="D149" s="183"/>
      <c r="E149" s="184"/>
    </row>
    <row r="150" spans="1:5" s="185" customFormat="1" x14ac:dyDescent="0.3">
      <c r="A150" s="186"/>
      <c r="B150" s="183"/>
      <c r="C150" s="183"/>
      <c r="D150" s="183"/>
      <c r="E150" s="184"/>
    </row>
    <row r="151" spans="1:5" s="185" customFormat="1" x14ac:dyDescent="0.3">
      <c r="A151" s="186"/>
      <c r="B151" s="183"/>
      <c r="C151" s="183"/>
      <c r="D151" s="183"/>
      <c r="E151" s="184"/>
    </row>
    <row r="152" spans="1:5" s="185" customFormat="1" x14ac:dyDescent="0.3">
      <c r="A152" s="186"/>
      <c r="B152" s="183"/>
      <c r="C152" s="183"/>
      <c r="D152" s="183"/>
      <c r="E152" s="184"/>
    </row>
    <row r="153" spans="1:5" s="185" customFormat="1" x14ac:dyDescent="0.3">
      <c r="A153" s="186"/>
      <c r="B153" s="183"/>
      <c r="C153" s="183"/>
      <c r="D153" s="183"/>
      <c r="E153" s="184"/>
    </row>
    <row r="154" spans="1:5" s="185" customFormat="1" x14ac:dyDescent="0.3">
      <c r="A154" s="186"/>
      <c r="B154" s="183"/>
      <c r="C154" s="183"/>
      <c r="D154" s="183"/>
      <c r="E154" s="184"/>
    </row>
    <row r="155" spans="1:5" s="185" customFormat="1" x14ac:dyDescent="0.3">
      <c r="A155" s="186"/>
      <c r="B155" s="183"/>
      <c r="C155" s="183"/>
      <c r="D155" s="183"/>
      <c r="E155" s="184"/>
    </row>
    <row r="156" spans="1:5" s="185" customFormat="1" x14ac:dyDescent="0.3">
      <c r="A156" s="186"/>
      <c r="B156" s="183"/>
      <c r="C156" s="183"/>
      <c r="D156" s="183"/>
      <c r="E156" s="184"/>
    </row>
    <row r="157" spans="1:5" s="185" customFormat="1" x14ac:dyDescent="0.3">
      <c r="A157" s="186"/>
      <c r="B157" s="183"/>
      <c r="C157" s="183"/>
      <c r="D157" s="183"/>
      <c r="E157" s="184"/>
    </row>
    <row r="158" spans="1:5" s="185" customFormat="1" x14ac:dyDescent="0.3">
      <c r="A158" s="186"/>
      <c r="B158" s="183"/>
      <c r="C158" s="183"/>
      <c r="D158" s="183"/>
      <c r="E158" s="184"/>
    </row>
    <row r="159" spans="1:5" s="185" customFormat="1" x14ac:dyDescent="0.3">
      <c r="A159" s="186"/>
      <c r="B159" s="183"/>
      <c r="C159" s="183"/>
      <c r="D159" s="183"/>
      <c r="E159" s="184"/>
    </row>
    <row r="160" spans="1:5" s="185" customFormat="1" x14ac:dyDescent="0.3">
      <c r="A160" s="186"/>
      <c r="B160" s="183"/>
      <c r="C160" s="183"/>
      <c r="D160" s="183"/>
      <c r="E160" s="184"/>
    </row>
    <row r="161" spans="1:5" s="185" customFormat="1" x14ac:dyDescent="0.3">
      <c r="A161" s="186"/>
      <c r="B161" s="183"/>
      <c r="C161" s="183"/>
      <c r="D161" s="183"/>
      <c r="E161" s="184"/>
    </row>
    <row r="162" spans="1:5" s="185" customFormat="1" x14ac:dyDescent="0.3">
      <c r="A162" s="186"/>
      <c r="B162" s="183"/>
      <c r="C162" s="183"/>
      <c r="D162" s="183"/>
      <c r="E162" s="184"/>
    </row>
    <row r="163" spans="1:5" s="185" customFormat="1" x14ac:dyDescent="0.3">
      <c r="A163" s="186"/>
      <c r="B163" s="183"/>
      <c r="C163" s="183"/>
      <c r="D163" s="183"/>
      <c r="E163" s="184"/>
    </row>
    <row r="164" spans="1:5" s="185" customFormat="1" x14ac:dyDescent="0.3">
      <c r="A164" s="186"/>
      <c r="B164" s="183"/>
      <c r="C164" s="183"/>
      <c r="D164" s="183"/>
      <c r="E164" s="184"/>
    </row>
    <row r="165" spans="1:5" s="185" customFormat="1" x14ac:dyDescent="0.3">
      <c r="A165" s="186"/>
      <c r="B165" s="183"/>
      <c r="C165" s="183"/>
      <c r="D165" s="183"/>
      <c r="E165" s="184"/>
    </row>
    <row r="166" spans="1:5" s="185" customFormat="1" x14ac:dyDescent="0.3">
      <c r="A166" s="186"/>
      <c r="B166" s="183"/>
      <c r="C166" s="183"/>
      <c r="D166" s="183"/>
      <c r="E166" s="184"/>
    </row>
    <row r="167" spans="1:5" s="185" customFormat="1" x14ac:dyDescent="0.3">
      <c r="A167" s="186"/>
      <c r="B167" s="183"/>
      <c r="C167" s="183"/>
      <c r="D167" s="183"/>
      <c r="E167" s="184"/>
    </row>
    <row r="168" spans="1:5" s="185" customFormat="1" x14ac:dyDescent="0.3">
      <c r="A168" s="186"/>
      <c r="B168" s="183"/>
      <c r="C168" s="183"/>
      <c r="D168" s="183"/>
      <c r="E168" s="184"/>
    </row>
    <row r="169" spans="1:5" s="185" customFormat="1" x14ac:dyDescent="0.3">
      <c r="A169" s="186"/>
      <c r="B169" s="183"/>
      <c r="C169" s="183"/>
      <c r="D169" s="183"/>
      <c r="E169" s="184"/>
    </row>
    <row r="170" spans="1:5" s="185" customFormat="1" x14ac:dyDescent="0.3">
      <c r="A170" s="186"/>
      <c r="B170" s="183"/>
      <c r="C170" s="183"/>
      <c r="D170" s="183"/>
      <c r="E170" s="184"/>
    </row>
    <row r="171" spans="1:5" s="185" customFormat="1" x14ac:dyDescent="0.3">
      <c r="A171" s="186"/>
      <c r="B171" s="183"/>
      <c r="C171" s="183"/>
      <c r="D171" s="183"/>
      <c r="E171" s="184"/>
    </row>
    <row r="172" spans="1:5" s="185" customFormat="1" x14ac:dyDescent="0.3">
      <c r="A172" s="186"/>
      <c r="B172" s="183"/>
      <c r="C172" s="183"/>
      <c r="D172" s="183"/>
      <c r="E172" s="184"/>
    </row>
    <row r="173" spans="1:5" s="185" customFormat="1" x14ac:dyDescent="0.3">
      <c r="A173" s="186"/>
      <c r="B173" s="183"/>
      <c r="C173" s="183"/>
      <c r="D173" s="183"/>
      <c r="E173" s="184"/>
    </row>
    <row r="174" spans="1:5" s="185" customFormat="1" x14ac:dyDescent="0.3">
      <c r="A174" s="186"/>
      <c r="B174" s="183"/>
      <c r="C174" s="183"/>
      <c r="D174" s="183"/>
      <c r="E174" s="184"/>
    </row>
    <row r="175" spans="1:5" s="185" customFormat="1" x14ac:dyDescent="0.3">
      <c r="A175" s="186"/>
      <c r="B175" s="183"/>
      <c r="C175" s="183"/>
      <c r="D175" s="183"/>
      <c r="E175" s="184"/>
    </row>
    <row r="176" spans="1:5" s="185" customFormat="1" x14ac:dyDescent="0.3">
      <c r="A176" s="186"/>
      <c r="B176" s="183"/>
      <c r="C176" s="183"/>
      <c r="D176" s="183"/>
      <c r="E176" s="184"/>
    </row>
    <row r="177" spans="1:5" s="185" customFormat="1" x14ac:dyDescent="0.3">
      <c r="A177" s="186"/>
      <c r="B177" s="183"/>
      <c r="C177" s="183"/>
      <c r="D177" s="183"/>
      <c r="E177" s="184"/>
    </row>
    <row r="178" spans="1:5" s="185" customFormat="1" x14ac:dyDescent="0.3">
      <c r="A178" s="186"/>
      <c r="B178" s="183"/>
      <c r="C178" s="183"/>
      <c r="D178" s="183"/>
      <c r="E178" s="184"/>
    </row>
    <row r="179" spans="1:5" s="185" customFormat="1" x14ac:dyDescent="0.3">
      <c r="A179" s="186"/>
      <c r="B179" s="183"/>
      <c r="C179" s="183"/>
      <c r="D179" s="183"/>
      <c r="E179" s="184"/>
    </row>
    <row r="180" spans="1:5" s="185" customFormat="1" x14ac:dyDescent="0.3">
      <c r="A180" s="186"/>
      <c r="B180" s="183"/>
      <c r="C180" s="183"/>
      <c r="D180" s="183"/>
      <c r="E180" s="184"/>
    </row>
    <row r="181" spans="1:5" s="185" customFormat="1" x14ac:dyDescent="0.3">
      <c r="A181" s="186"/>
      <c r="B181" s="183"/>
      <c r="C181" s="183"/>
      <c r="D181" s="183"/>
      <c r="E181" s="184"/>
    </row>
    <row r="182" spans="1:5" s="185" customFormat="1" x14ac:dyDescent="0.3">
      <c r="A182" s="186"/>
      <c r="B182" s="183"/>
      <c r="C182" s="183"/>
      <c r="D182" s="183"/>
      <c r="E182" s="184"/>
    </row>
    <row r="183" spans="1:5" s="185" customFormat="1" x14ac:dyDescent="0.3">
      <c r="A183" s="186"/>
      <c r="B183" s="183"/>
      <c r="C183" s="183"/>
      <c r="D183" s="183"/>
      <c r="E183" s="184"/>
    </row>
    <row r="184" spans="1:5" s="185" customFormat="1" x14ac:dyDescent="0.3">
      <c r="A184" s="186"/>
      <c r="B184" s="183"/>
      <c r="C184" s="183"/>
      <c r="D184" s="183"/>
      <c r="E184" s="184"/>
    </row>
    <row r="185" spans="1:5" s="185" customFormat="1" x14ac:dyDescent="0.3">
      <c r="A185" s="186"/>
      <c r="B185" s="183"/>
      <c r="C185" s="183"/>
      <c r="D185" s="183"/>
      <c r="E185" s="184"/>
    </row>
    <row r="186" spans="1:5" s="185" customFormat="1" x14ac:dyDescent="0.3">
      <c r="A186" s="186"/>
      <c r="B186" s="183"/>
      <c r="C186" s="183"/>
      <c r="D186" s="183"/>
      <c r="E186" s="184"/>
    </row>
    <row r="187" spans="1:5" s="185" customFormat="1" x14ac:dyDescent="0.3">
      <c r="A187" s="186"/>
      <c r="B187" s="183"/>
      <c r="C187" s="183"/>
      <c r="D187" s="183"/>
      <c r="E187" s="184"/>
    </row>
    <row r="188" spans="1:5" s="185" customFormat="1" x14ac:dyDescent="0.3">
      <c r="A188" s="186"/>
      <c r="B188" s="183"/>
      <c r="C188" s="183"/>
      <c r="D188" s="183"/>
      <c r="E188" s="184"/>
    </row>
    <row r="189" spans="1:5" s="185" customFormat="1" x14ac:dyDescent="0.3">
      <c r="A189" s="186"/>
      <c r="B189" s="183"/>
      <c r="C189" s="183"/>
      <c r="D189" s="183"/>
      <c r="E189" s="184"/>
    </row>
    <row r="190" spans="1:5" s="185" customFormat="1" x14ac:dyDescent="0.3">
      <c r="A190" s="186"/>
      <c r="B190" s="183"/>
      <c r="C190" s="183"/>
      <c r="D190" s="183"/>
      <c r="E190" s="184"/>
    </row>
    <row r="191" spans="1:5" s="185" customFormat="1" x14ac:dyDescent="0.3">
      <c r="A191" s="186"/>
      <c r="B191" s="183"/>
      <c r="C191" s="183"/>
      <c r="D191" s="183"/>
      <c r="E191" s="184"/>
    </row>
    <row r="192" spans="1:5" s="185" customFormat="1" x14ac:dyDescent="0.3">
      <c r="A192" s="186"/>
      <c r="B192" s="183"/>
      <c r="C192" s="183"/>
      <c r="D192" s="183"/>
      <c r="E192" s="184"/>
    </row>
    <row r="193" spans="1:5" s="185" customFormat="1" x14ac:dyDescent="0.3">
      <c r="A193" s="186"/>
      <c r="B193" s="183"/>
      <c r="C193" s="183"/>
      <c r="D193" s="183"/>
      <c r="E193" s="184"/>
    </row>
    <row r="194" spans="1:5" s="185" customFormat="1" x14ac:dyDescent="0.3">
      <c r="A194" s="186"/>
      <c r="B194" s="183"/>
      <c r="C194" s="183"/>
      <c r="D194" s="183"/>
      <c r="E194" s="184"/>
    </row>
    <row r="195" spans="1:5" s="185" customFormat="1" x14ac:dyDescent="0.3">
      <c r="A195" s="186"/>
      <c r="B195" s="183"/>
      <c r="C195" s="183"/>
      <c r="D195" s="183"/>
      <c r="E195" s="184"/>
    </row>
    <row r="196" spans="1:5" s="185" customFormat="1" x14ac:dyDescent="0.3">
      <c r="A196" s="186"/>
      <c r="B196" s="183"/>
      <c r="C196" s="183"/>
      <c r="D196" s="183"/>
      <c r="E196" s="184"/>
    </row>
    <row r="197" spans="1:5" s="185" customFormat="1" x14ac:dyDescent="0.3">
      <c r="A197" s="186"/>
      <c r="B197" s="183"/>
      <c r="C197" s="183"/>
      <c r="D197" s="183"/>
      <c r="E197" s="184"/>
    </row>
    <row r="198" spans="1:5" s="185" customFormat="1" x14ac:dyDescent="0.3">
      <c r="A198" s="186"/>
      <c r="B198" s="183"/>
      <c r="C198" s="183"/>
      <c r="D198" s="183"/>
      <c r="E198" s="184"/>
    </row>
    <row r="199" spans="1:5" s="185" customFormat="1" x14ac:dyDescent="0.3">
      <c r="A199" s="186"/>
      <c r="B199" s="183"/>
      <c r="C199" s="183"/>
      <c r="D199" s="183"/>
      <c r="E199" s="184"/>
    </row>
    <row r="200" spans="1:5" s="185" customFormat="1" x14ac:dyDescent="0.3">
      <c r="A200" s="186"/>
      <c r="B200" s="183"/>
      <c r="C200" s="183"/>
      <c r="D200" s="183"/>
      <c r="E200" s="184"/>
    </row>
    <row r="201" spans="1:5" s="185" customFormat="1" x14ac:dyDescent="0.3">
      <c r="A201" s="186"/>
      <c r="B201" s="183"/>
      <c r="C201" s="183"/>
      <c r="D201" s="183"/>
      <c r="E201" s="184"/>
    </row>
    <row r="202" spans="1:5" s="185" customFormat="1" x14ac:dyDescent="0.3">
      <c r="A202" s="186"/>
      <c r="B202" s="183"/>
      <c r="C202" s="183"/>
      <c r="D202" s="183"/>
      <c r="E202" s="184"/>
    </row>
    <row r="203" spans="1:5" s="185" customFormat="1" x14ac:dyDescent="0.3">
      <c r="A203" s="186"/>
      <c r="B203" s="183"/>
      <c r="C203" s="183"/>
      <c r="D203" s="183"/>
      <c r="E203" s="184"/>
    </row>
    <row r="204" spans="1:5" s="185" customFormat="1" x14ac:dyDescent="0.3">
      <c r="A204" s="186"/>
      <c r="B204" s="183"/>
      <c r="C204" s="183"/>
      <c r="D204" s="183"/>
      <c r="E204" s="184"/>
    </row>
    <row r="205" spans="1:5" s="185" customFormat="1" x14ac:dyDescent="0.3">
      <c r="A205" s="186"/>
      <c r="B205" s="183"/>
      <c r="C205" s="183"/>
      <c r="D205" s="183"/>
      <c r="E205" s="184"/>
    </row>
    <row r="206" spans="1:5" s="185" customFormat="1" x14ac:dyDescent="0.3">
      <c r="A206" s="186"/>
      <c r="B206" s="183"/>
      <c r="C206" s="183"/>
      <c r="D206" s="183"/>
      <c r="E206" s="184"/>
    </row>
    <row r="207" spans="1:5" s="185" customFormat="1" x14ac:dyDescent="0.3">
      <c r="A207" s="186"/>
      <c r="B207" s="183"/>
      <c r="C207" s="183"/>
      <c r="D207" s="183"/>
      <c r="E207" s="184"/>
    </row>
    <row r="208" spans="1:5" s="185" customFormat="1" x14ac:dyDescent="0.3">
      <c r="A208" s="186"/>
      <c r="B208" s="183"/>
      <c r="C208" s="183"/>
      <c r="D208" s="183"/>
      <c r="E208" s="184"/>
    </row>
    <row r="209" spans="1:5" s="185" customFormat="1" x14ac:dyDescent="0.3">
      <c r="A209" s="186"/>
      <c r="B209" s="183"/>
      <c r="C209" s="183"/>
      <c r="D209" s="183"/>
      <c r="E209" s="184"/>
    </row>
    <row r="210" spans="1:5" s="185" customFormat="1" x14ac:dyDescent="0.3">
      <c r="A210" s="186"/>
      <c r="B210" s="183"/>
      <c r="C210" s="183"/>
      <c r="D210" s="183"/>
      <c r="E210" s="184"/>
    </row>
    <row r="211" spans="1:5" s="185" customFormat="1" x14ac:dyDescent="0.3">
      <c r="A211" s="186"/>
      <c r="B211" s="183"/>
      <c r="C211" s="183"/>
      <c r="D211" s="183"/>
      <c r="E211" s="184"/>
    </row>
    <row r="212" spans="1:5" s="185" customFormat="1" x14ac:dyDescent="0.3">
      <c r="A212" s="186"/>
      <c r="B212" s="183"/>
      <c r="C212" s="183"/>
      <c r="D212" s="183"/>
      <c r="E212" s="184"/>
    </row>
    <row r="213" spans="1:5" s="185" customFormat="1" x14ac:dyDescent="0.3">
      <c r="A213" s="186"/>
      <c r="B213" s="183"/>
      <c r="C213" s="183"/>
      <c r="D213" s="183"/>
      <c r="E213" s="184"/>
    </row>
    <row r="214" spans="1:5" s="185" customFormat="1" x14ac:dyDescent="0.3">
      <c r="A214" s="186"/>
      <c r="B214" s="183"/>
      <c r="C214" s="183"/>
      <c r="D214" s="183"/>
      <c r="E214" s="184"/>
    </row>
    <row r="215" spans="1:5" s="185" customFormat="1" x14ac:dyDescent="0.3">
      <c r="A215" s="186"/>
      <c r="B215" s="183"/>
      <c r="C215" s="183"/>
      <c r="D215" s="183"/>
      <c r="E215" s="184"/>
    </row>
    <row r="216" spans="1:5" s="185" customFormat="1" x14ac:dyDescent="0.3">
      <c r="A216" s="186"/>
      <c r="B216" s="183"/>
      <c r="C216" s="183"/>
      <c r="D216" s="183"/>
      <c r="E216" s="184"/>
    </row>
    <row r="217" spans="1:5" s="185" customFormat="1" x14ac:dyDescent="0.3">
      <c r="A217" s="186"/>
      <c r="B217" s="183"/>
      <c r="C217" s="183"/>
      <c r="D217" s="183"/>
      <c r="E217" s="184"/>
    </row>
    <row r="218" spans="1:5" s="185" customFormat="1" x14ac:dyDescent="0.3">
      <c r="A218" s="186"/>
      <c r="B218" s="183"/>
      <c r="C218" s="183"/>
      <c r="D218" s="183"/>
      <c r="E218" s="184"/>
    </row>
    <row r="219" spans="1:5" s="185" customFormat="1" x14ac:dyDescent="0.3">
      <c r="A219" s="186"/>
      <c r="B219" s="183"/>
      <c r="C219" s="183"/>
      <c r="D219" s="183"/>
      <c r="E219" s="184"/>
    </row>
    <row r="220" spans="1:5" s="185" customFormat="1" x14ac:dyDescent="0.3">
      <c r="A220" s="186"/>
      <c r="B220" s="183"/>
      <c r="C220" s="183"/>
      <c r="D220" s="183"/>
      <c r="E220" s="184"/>
    </row>
    <row r="221" spans="1:5" s="185" customFormat="1" x14ac:dyDescent="0.3">
      <c r="A221" s="186"/>
      <c r="B221" s="183"/>
      <c r="C221" s="183"/>
      <c r="D221" s="183"/>
      <c r="E221" s="184"/>
    </row>
    <row r="222" spans="1:5" s="185" customFormat="1" x14ac:dyDescent="0.3">
      <c r="A222" s="186"/>
      <c r="B222" s="183"/>
      <c r="C222" s="183"/>
      <c r="D222" s="183"/>
      <c r="E222" s="184"/>
    </row>
    <row r="223" spans="1:5" s="185" customFormat="1" x14ac:dyDescent="0.3">
      <c r="A223" s="186"/>
      <c r="B223" s="183"/>
      <c r="C223" s="183"/>
      <c r="D223" s="183"/>
      <c r="E223" s="184"/>
    </row>
    <row r="224" spans="1:5" s="185" customFormat="1" x14ac:dyDescent="0.3">
      <c r="A224" s="186"/>
      <c r="B224" s="183"/>
      <c r="C224" s="183"/>
      <c r="D224" s="183"/>
      <c r="E224" s="184"/>
    </row>
    <row r="225" spans="1:5" s="185" customFormat="1" x14ac:dyDescent="0.3">
      <c r="A225" s="186"/>
      <c r="B225" s="183"/>
      <c r="C225" s="183"/>
      <c r="D225" s="183"/>
      <c r="E225" s="184"/>
    </row>
    <row r="226" spans="1:5" s="185" customFormat="1" x14ac:dyDescent="0.3">
      <c r="A226" s="186"/>
      <c r="B226" s="183"/>
      <c r="C226" s="183"/>
      <c r="D226" s="183"/>
      <c r="E226" s="184"/>
    </row>
    <row r="227" spans="1:5" s="185" customFormat="1" x14ac:dyDescent="0.3">
      <c r="A227" s="186"/>
      <c r="B227" s="183"/>
      <c r="C227" s="183"/>
      <c r="D227" s="183"/>
      <c r="E227" s="184"/>
    </row>
    <row r="228" spans="1:5" s="185" customFormat="1" x14ac:dyDescent="0.3">
      <c r="A228" s="186"/>
      <c r="B228" s="183"/>
      <c r="C228" s="183"/>
      <c r="D228" s="183"/>
      <c r="E228" s="184"/>
    </row>
    <row r="229" spans="1:5" s="185" customFormat="1" x14ac:dyDescent="0.3">
      <c r="A229" s="186"/>
      <c r="B229" s="183"/>
      <c r="C229" s="183"/>
      <c r="D229" s="183"/>
      <c r="E229" s="184"/>
    </row>
    <row r="230" spans="1:5" s="185" customFormat="1" x14ac:dyDescent="0.3">
      <c r="A230" s="186"/>
      <c r="B230" s="183"/>
      <c r="C230" s="183"/>
      <c r="D230" s="183"/>
      <c r="E230" s="184"/>
    </row>
    <row r="231" spans="1:5" s="185" customFormat="1" x14ac:dyDescent="0.3">
      <c r="A231" s="186"/>
      <c r="B231" s="183"/>
      <c r="C231" s="183"/>
      <c r="D231" s="183"/>
      <c r="E231" s="184"/>
    </row>
    <row r="232" spans="1:5" s="185" customFormat="1" x14ac:dyDescent="0.3">
      <c r="A232" s="186"/>
      <c r="B232" s="183"/>
      <c r="C232" s="183"/>
      <c r="D232" s="183"/>
      <c r="E232" s="184"/>
    </row>
    <row r="233" spans="1:5" s="185" customFormat="1" x14ac:dyDescent="0.3">
      <c r="A233" s="186"/>
      <c r="B233" s="183"/>
      <c r="C233" s="183"/>
      <c r="D233" s="183"/>
      <c r="E233" s="184"/>
    </row>
    <row r="234" spans="1:5" s="185" customFormat="1" x14ac:dyDescent="0.3">
      <c r="A234" s="186"/>
      <c r="B234" s="183"/>
      <c r="C234" s="183"/>
      <c r="D234" s="183"/>
      <c r="E234" s="184"/>
    </row>
    <row r="235" spans="1:5" s="185" customFormat="1" x14ac:dyDescent="0.3">
      <c r="A235" s="186"/>
      <c r="B235" s="183"/>
      <c r="C235" s="183"/>
      <c r="D235" s="183"/>
      <c r="E235" s="184"/>
    </row>
    <row r="236" spans="1:5" s="185" customFormat="1" x14ac:dyDescent="0.3">
      <c r="A236" s="186"/>
      <c r="B236" s="183"/>
      <c r="C236" s="183"/>
      <c r="D236" s="183"/>
      <c r="E236" s="184"/>
    </row>
    <row r="237" spans="1:5" s="185" customFormat="1" x14ac:dyDescent="0.3">
      <c r="A237" s="186"/>
      <c r="B237" s="183"/>
      <c r="C237" s="183"/>
      <c r="D237" s="183"/>
      <c r="E237" s="184"/>
    </row>
    <row r="238" spans="1:5" s="185" customFormat="1" x14ac:dyDescent="0.3">
      <c r="A238" s="186"/>
      <c r="B238" s="183"/>
      <c r="C238" s="183"/>
      <c r="D238" s="183"/>
      <c r="E238" s="184"/>
    </row>
    <row r="239" spans="1:5" s="185" customFormat="1" x14ac:dyDescent="0.3">
      <c r="A239" s="186"/>
      <c r="B239" s="183"/>
      <c r="C239" s="183"/>
      <c r="D239" s="183"/>
      <c r="E239" s="184"/>
    </row>
    <row r="240" spans="1:5" s="185" customFormat="1" x14ac:dyDescent="0.3">
      <c r="A240" s="186"/>
      <c r="B240" s="183"/>
      <c r="C240" s="183"/>
      <c r="D240" s="183"/>
      <c r="E240" s="184"/>
    </row>
    <row r="241" spans="1:5" s="185" customFormat="1" x14ac:dyDescent="0.3">
      <c r="A241" s="186"/>
      <c r="B241" s="183"/>
      <c r="C241" s="183"/>
      <c r="D241" s="183"/>
      <c r="E241" s="184"/>
    </row>
    <row r="242" spans="1:5" s="185" customFormat="1" x14ac:dyDescent="0.3">
      <c r="A242" s="186"/>
      <c r="B242" s="183"/>
      <c r="C242" s="183"/>
      <c r="D242" s="183"/>
      <c r="E242" s="184"/>
    </row>
    <row r="243" spans="1:5" s="185" customFormat="1" x14ac:dyDescent="0.3">
      <c r="A243" s="186"/>
      <c r="B243" s="183"/>
      <c r="C243" s="183"/>
      <c r="D243" s="183"/>
      <c r="E243" s="184"/>
    </row>
    <row r="244" spans="1:5" s="185" customFormat="1" x14ac:dyDescent="0.3">
      <c r="A244" s="186"/>
      <c r="B244" s="183"/>
      <c r="C244" s="183"/>
      <c r="D244" s="183"/>
      <c r="E244" s="184"/>
    </row>
    <row r="245" spans="1:5" s="185" customFormat="1" x14ac:dyDescent="0.3">
      <c r="A245" s="186"/>
      <c r="B245" s="183"/>
      <c r="C245" s="183"/>
      <c r="D245" s="183"/>
      <c r="E245" s="184"/>
    </row>
    <row r="246" spans="1:5" s="185" customFormat="1" x14ac:dyDescent="0.3">
      <c r="A246" s="186"/>
      <c r="B246" s="183"/>
      <c r="C246" s="183"/>
      <c r="D246" s="183"/>
      <c r="E246" s="184"/>
    </row>
    <row r="247" spans="1:5" s="185" customFormat="1" x14ac:dyDescent="0.3">
      <c r="A247" s="186"/>
      <c r="B247" s="183"/>
      <c r="C247" s="183"/>
      <c r="D247" s="183"/>
      <c r="E247" s="184"/>
    </row>
    <row r="248" spans="1:5" s="185" customFormat="1" x14ac:dyDescent="0.3">
      <c r="A248" s="186"/>
      <c r="B248" s="183"/>
      <c r="C248" s="183"/>
      <c r="D248" s="183"/>
      <c r="E248" s="184"/>
    </row>
    <row r="249" spans="1:5" s="185" customFormat="1" x14ac:dyDescent="0.3">
      <c r="A249" s="186"/>
      <c r="B249" s="183"/>
      <c r="C249" s="183"/>
      <c r="D249" s="183"/>
      <c r="E249" s="184"/>
    </row>
    <row r="250" spans="1:5" s="185" customFormat="1" x14ac:dyDescent="0.3">
      <c r="A250" s="186"/>
      <c r="B250" s="183"/>
      <c r="C250" s="183"/>
      <c r="D250" s="183"/>
      <c r="E250" s="184"/>
    </row>
    <row r="251" spans="1:5" s="185" customFormat="1" x14ac:dyDescent="0.3">
      <c r="A251" s="186"/>
      <c r="B251" s="183"/>
      <c r="C251" s="183"/>
      <c r="D251" s="183"/>
      <c r="E251" s="184"/>
    </row>
    <row r="252" spans="1:5" s="185" customFormat="1" x14ac:dyDescent="0.3">
      <c r="A252" s="186"/>
      <c r="B252" s="183"/>
      <c r="C252" s="183"/>
      <c r="D252" s="183"/>
      <c r="E252" s="184"/>
    </row>
    <row r="253" spans="1:5" s="185" customFormat="1" x14ac:dyDescent="0.3">
      <c r="A253" s="186"/>
      <c r="B253" s="183"/>
      <c r="C253" s="183"/>
      <c r="D253" s="183"/>
      <c r="E253" s="184"/>
    </row>
    <row r="254" spans="1:5" s="185" customFormat="1" x14ac:dyDescent="0.3">
      <c r="A254" s="186"/>
      <c r="B254" s="183"/>
      <c r="C254" s="183"/>
      <c r="D254" s="183"/>
      <c r="E254" s="184"/>
    </row>
    <row r="255" spans="1:5" s="185" customFormat="1" x14ac:dyDescent="0.3">
      <c r="A255" s="186"/>
      <c r="B255" s="183"/>
      <c r="C255" s="183"/>
      <c r="D255" s="183"/>
      <c r="E255" s="184"/>
    </row>
    <row r="256" spans="1:5" s="185" customFormat="1" x14ac:dyDescent="0.3">
      <c r="A256" s="186"/>
      <c r="B256" s="183"/>
      <c r="C256" s="183"/>
      <c r="D256" s="183"/>
      <c r="E256" s="184"/>
    </row>
    <row r="257" spans="1:5" s="185" customFormat="1" x14ac:dyDescent="0.3">
      <c r="A257" s="186"/>
      <c r="B257" s="183"/>
      <c r="C257" s="183"/>
      <c r="D257" s="183"/>
      <c r="E257" s="184"/>
    </row>
    <row r="258" spans="1:5" s="185" customFormat="1" x14ac:dyDescent="0.3">
      <c r="A258" s="186"/>
      <c r="B258" s="183"/>
      <c r="C258" s="183"/>
      <c r="D258" s="183"/>
      <c r="E258" s="184"/>
    </row>
    <row r="259" spans="1:5" s="185" customFormat="1" x14ac:dyDescent="0.3">
      <c r="A259" s="186"/>
      <c r="B259" s="183"/>
      <c r="C259" s="183"/>
      <c r="D259" s="183"/>
      <c r="E259" s="184"/>
    </row>
    <row r="260" spans="1:5" s="185" customFormat="1" x14ac:dyDescent="0.3">
      <c r="A260" s="186"/>
      <c r="B260" s="183"/>
      <c r="C260" s="183"/>
      <c r="D260" s="183"/>
      <c r="E260" s="184"/>
    </row>
    <row r="261" spans="1:5" s="185" customFormat="1" x14ac:dyDescent="0.3">
      <c r="A261" s="186"/>
      <c r="B261" s="183"/>
      <c r="C261" s="183"/>
      <c r="D261" s="183"/>
      <c r="E261" s="184"/>
    </row>
    <row r="262" spans="1:5" s="185" customFormat="1" x14ac:dyDescent="0.3">
      <c r="A262" s="186"/>
      <c r="B262" s="183"/>
      <c r="C262" s="183"/>
      <c r="D262" s="183"/>
      <c r="E262" s="184"/>
    </row>
    <row r="263" spans="1:5" s="185" customFormat="1" x14ac:dyDescent="0.3">
      <c r="A263" s="186"/>
      <c r="B263" s="183"/>
      <c r="C263" s="183"/>
      <c r="D263" s="183"/>
      <c r="E263" s="184"/>
    </row>
    <row r="264" spans="1:5" s="185" customFormat="1" x14ac:dyDescent="0.3">
      <c r="A264" s="186"/>
      <c r="B264" s="183"/>
      <c r="C264" s="183"/>
      <c r="D264" s="183"/>
      <c r="E264" s="184"/>
    </row>
    <row r="265" spans="1:5" s="185" customFormat="1" x14ac:dyDescent="0.3">
      <c r="A265" s="186"/>
      <c r="B265" s="183"/>
      <c r="C265" s="183"/>
      <c r="D265" s="183"/>
      <c r="E265" s="184"/>
    </row>
    <row r="266" spans="1:5" s="185" customFormat="1" x14ac:dyDescent="0.3">
      <c r="A266" s="186"/>
      <c r="B266" s="183"/>
      <c r="C266" s="183"/>
      <c r="D266" s="183"/>
      <c r="E266" s="184"/>
    </row>
    <row r="267" spans="1:5" s="185" customFormat="1" x14ac:dyDescent="0.3">
      <c r="A267" s="186"/>
      <c r="B267" s="183"/>
      <c r="C267" s="183"/>
      <c r="D267" s="183"/>
      <c r="E267" s="184"/>
    </row>
    <row r="268" spans="1:5" s="185" customFormat="1" x14ac:dyDescent="0.3">
      <c r="A268" s="186"/>
      <c r="B268" s="183"/>
      <c r="C268" s="183"/>
      <c r="D268" s="183"/>
      <c r="E268" s="184"/>
    </row>
    <row r="269" spans="1:5" s="185" customFormat="1" x14ac:dyDescent="0.3">
      <c r="A269" s="186"/>
      <c r="B269" s="183"/>
      <c r="C269" s="183"/>
      <c r="D269" s="183"/>
      <c r="E269" s="184"/>
    </row>
    <row r="270" spans="1:5" s="185" customFormat="1" x14ac:dyDescent="0.3">
      <c r="A270" s="186"/>
      <c r="B270" s="183"/>
      <c r="C270" s="183"/>
      <c r="D270" s="183"/>
      <c r="E270" s="184"/>
    </row>
    <row r="271" spans="1:5" s="185" customFormat="1" x14ac:dyDescent="0.3">
      <c r="A271" s="186"/>
      <c r="B271" s="183"/>
      <c r="C271" s="183"/>
      <c r="D271" s="183"/>
      <c r="E271" s="184"/>
    </row>
    <row r="272" spans="1:5" s="185" customFormat="1" x14ac:dyDescent="0.3">
      <c r="A272" s="186"/>
      <c r="B272" s="183"/>
      <c r="C272" s="183"/>
      <c r="D272" s="183"/>
      <c r="E272" s="184"/>
    </row>
    <row r="273" spans="1:5" s="185" customFormat="1" x14ac:dyDescent="0.3">
      <c r="A273" s="186"/>
      <c r="B273" s="183"/>
      <c r="C273" s="183"/>
      <c r="D273" s="183"/>
      <c r="E273" s="184"/>
    </row>
    <row r="274" spans="1:5" s="185" customFormat="1" x14ac:dyDescent="0.3">
      <c r="A274" s="186"/>
      <c r="B274" s="183"/>
      <c r="C274" s="183"/>
      <c r="D274" s="183"/>
      <c r="E274" s="184"/>
    </row>
    <row r="275" spans="1:5" s="185" customFormat="1" x14ac:dyDescent="0.3">
      <c r="A275" s="186"/>
      <c r="B275" s="183"/>
      <c r="C275" s="183"/>
      <c r="D275" s="183"/>
      <c r="E275" s="184"/>
    </row>
    <row r="276" spans="1:5" s="185" customFormat="1" x14ac:dyDescent="0.3">
      <c r="A276" s="186"/>
      <c r="B276" s="183"/>
      <c r="C276" s="183"/>
      <c r="D276" s="183"/>
      <c r="E276" s="184"/>
    </row>
    <row r="277" spans="1:5" s="185" customFormat="1" x14ac:dyDescent="0.3">
      <c r="A277" s="186"/>
      <c r="B277" s="183"/>
      <c r="C277" s="183"/>
      <c r="D277" s="183"/>
      <c r="E277" s="184"/>
    </row>
    <row r="278" spans="1:5" s="185" customFormat="1" x14ac:dyDescent="0.3">
      <c r="A278" s="186"/>
      <c r="B278" s="183"/>
      <c r="C278" s="183"/>
      <c r="D278" s="183"/>
      <c r="E278" s="184"/>
    </row>
    <row r="279" spans="1:5" s="185" customFormat="1" x14ac:dyDescent="0.3">
      <c r="A279" s="186"/>
      <c r="B279" s="183"/>
      <c r="C279" s="183"/>
      <c r="D279" s="183"/>
      <c r="E279" s="184"/>
    </row>
    <row r="280" spans="1:5" s="185" customFormat="1" x14ac:dyDescent="0.3">
      <c r="A280" s="186"/>
      <c r="B280" s="183"/>
      <c r="C280" s="183"/>
      <c r="D280" s="183"/>
      <c r="E280" s="184"/>
    </row>
    <row r="281" spans="1:5" s="185" customFormat="1" x14ac:dyDescent="0.3">
      <c r="A281" s="186"/>
      <c r="B281" s="183"/>
      <c r="C281" s="183"/>
      <c r="D281" s="183"/>
      <c r="E281" s="184"/>
    </row>
    <row r="282" spans="1:5" s="185" customFormat="1" x14ac:dyDescent="0.3">
      <c r="A282" s="186"/>
      <c r="B282" s="183"/>
      <c r="C282" s="183"/>
      <c r="D282" s="183"/>
      <c r="E282" s="184"/>
    </row>
    <row r="283" spans="1:5" s="185" customFormat="1" x14ac:dyDescent="0.3">
      <c r="A283" s="186"/>
      <c r="B283" s="183"/>
      <c r="C283" s="183"/>
      <c r="D283" s="183"/>
      <c r="E283" s="184"/>
    </row>
    <row r="284" spans="1:5" s="185" customFormat="1" x14ac:dyDescent="0.3">
      <c r="A284" s="186"/>
      <c r="B284" s="183"/>
      <c r="C284" s="183"/>
      <c r="D284" s="183"/>
      <c r="E284" s="184"/>
    </row>
    <row r="285" spans="1:5" s="185" customFormat="1" x14ac:dyDescent="0.3">
      <c r="A285" s="186"/>
      <c r="B285" s="183"/>
      <c r="C285" s="183"/>
      <c r="D285" s="183"/>
      <c r="E285" s="184"/>
    </row>
    <row r="286" spans="1:5" s="185" customFormat="1" x14ac:dyDescent="0.3">
      <c r="A286" s="186"/>
      <c r="B286" s="183"/>
      <c r="C286" s="183"/>
      <c r="D286" s="183"/>
      <c r="E286" s="184"/>
    </row>
    <row r="287" spans="1:5" s="185" customFormat="1" x14ac:dyDescent="0.3">
      <c r="A287" s="186"/>
      <c r="B287" s="183"/>
      <c r="C287" s="183"/>
      <c r="D287" s="183"/>
      <c r="E287" s="184"/>
    </row>
    <row r="288" spans="1:5" s="185" customFormat="1" x14ac:dyDescent="0.3">
      <c r="A288" s="186"/>
      <c r="B288" s="183"/>
      <c r="C288" s="183"/>
      <c r="D288" s="183"/>
      <c r="E288" s="184"/>
    </row>
    <row r="289" spans="1:5" s="185" customFormat="1" x14ac:dyDescent="0.3">
      <c r="A289" s="186"/>
      <c r="B289" s="183"/>
      <c r="C289" s="183"/>
      <c r="D289" s="183"/>
      <c r="E289" s="184"/>
    </row>
    <row r="290" spans="1:5" s="185" customFormat="1" x14ac:dyDescent="0.3">
      <c r="A290" s="186"/>
      <c r="B290" s="183"/>
      <c r="C290" s="183"/>
      <c r="D290" s="183"/>
      <c r="E290" s="184"/>
    </row>
    <row r="291" spans="1:5" s="185" customFormat="1" x14ac:dyDescent="0.3">
      <c r="A291" s="186"/>
      <c r="B291" s="183"/>
      <c r="C291" s="183"/>
      <c r="D291" s="183"/>
      <c r="E291" s="184"/>
    </row>
    <row r="292" spans="1:5" s="185" customFormat="1" x14ac:dyDescent="0.3">
      <c r="A292" s="186"/>
      <c r="B292" s="183"/>
      <c r="C292" s="183"/>
      <c r="D292" s="183"/>
      <c r="E292" s="184"/>
    </row>
    <row r="293" spans="1:5" s="185" customFormat="1" x14ac:dyDescent="0.3">
      <c r="A293" s="186"/>
      <c r="B293" s="183"/>
      <c r="C293" s="183"/>
      <c r="D293" s="183"/>
      <c r="E293" s="184"/>
    </row>
    <row r="294" spans="1:5" s="185" customFormat="1" x14ac:dyDescent="0.3">
      <c r="A294" s="186"/>
      <c r="B294" s="183"/>
      <c r="C294" s="183"/>
      <c r="D294" s="183"/>
      <c r="E294" s="184"/>
    </row>
    <row r="295" spans="1:5" s="185" customFormat="1" x14ac:dyDescent="0.3">
      <c r="A295" s="186"/>
      <c r="B295" s="183"/>
      <c r="C295" s="183"/>
      <c r="D295" s="183"/>
      <c r="E295" s="184"/>
    </row>
    <row r="296" spans="1:5" s="185" customFormat="1" x14ac:dyDescent="0.3">
      <c r="A296" s="186"/>
      <c r="B296" s="183"/>
      <c r="C296" s="183"/>
      <c r="D296" s="183"/>
      <c r="E296" s="184"/>
    </row>
    <row r="297" spans="1:5" s="185" customFormat="1" x14ac:dyDescent="0.3">
      <c r="A297" s="186"/>
      <c r="B297" s="183"/>
      <c r="C297" s="183"/>
      <c r="D297" s="183"/>
      <c r="E297" s="184"/>
    </row>
    <row r="298" spans="1:5" s="185" customFormat="1" x14ac:dyDescent="0.3">
      <c r="A298" s="186"/>
      <c r="B298" s="183"/>
      <c r="C298" s="183"/>
      <c r="D298" s="183"/>
      <c r="E298" s="184"/>
    </row>
    <row r="299" spans="1:5" s="185" customFormat="1" x14ac:dyDescent="0.3">
      <c r="A299" s="186"/>
      <c r="B299" s="183"/>
      <c r="C299" s="183"/>
      <c r="D299" s="183"/>
      <c r="E299" s="184"/>
    </row>
    <row r="300" spans="1:5" s="185" customFormat="1" x14ac:dyDescent="0.3">
      <c r="A300" s="186"/>
      <c r="B300" s="183"/>
      <c r="C300" s="183"/>
      <c r="D300" s="183"/>
      <c r="E300" s="184"/>
    </row>
    <row r="301" spans="1:5" s="185" customFormat="1" x14ac:dyDescent="0.3">
      <c r="A301" s="186"/>
      <c r="B301" s="183"/>
      <c r="C301" s="183"/>
      <c r="D301" s="183"/>
      <c r="E301" s="184"/>
    </row>
    <row r="302" spans="1:5" s="185" customFormat="1" x14ac:dyDescent="0.3">
      <c r="A302" s="186"/>
      <c r="B302" s="183"/>
      <c r="C302" s="183"/>
      <c r="D302" s="183"/>
      <c r="E302" s="184"/>
    </row>
    <row r="303" spans="1:5" s="185" customFormat="1" x14ac:dyDescent="0.3">
      <c r="A303" s="186"/>
      <c r="B303" s="183"/>
      <c r="C303" s="183"/>
      <c r="D303" s="183"/>
      <c r="E303" s="184"/>
    </row>
    <row r="304" spans="1:5" s="185" customFormat="1" x14ac:dyDescent="0.3">
      <c r="A304" s="186"/>
      <c r="B304" s="183"/>
      <c r="C304" s="183"/>
      <c r="D304" s="183"/>
      <c r="E304" s="184"/>
    </row>
    <row r="305" spans="1:5" s="185" customFormat="1" x14ac:dyDescent="0.3">
      <c r="A305" s="186"/>
      <c r="B305" s="183"/>
      <c r="C305" s="183"/>
      <c r="D305" s="183"/>
      <c r="E305" s="184"/>
    </row>
    <row r="306" spans="1:5" s="185" customFormat="1" x14ac:dyDescent="0.3">
      <c r="A306" s="186"/>
      <c r="B306" s="183"/>
      <c r="C306" s="183"/>
      <c r="D306" s="183"/>
      <c r="E306" s="184"/>
    </row>
    <row r="307" spans="1:5" s="185" customFormat="1" x14ac:dyDescent="0.3">
      <c r="A307" s="186"/>
      <c r="B307" s="183"/>
      <c r="C307" s="183"/>
      <c r="D307" s="183"/>
      <c r="E307" s="184"/>
    </row>
    <row r="308" spans="1:5" s="185" customFormat="1" x14ac:dyDescent="0.3">
      <c r="A308" s="186"/>
      <c r="B308" s="183"/>
      <c r="C308" s="183"/>
      <c r="D308" s="183"/>
      <c r="E308" s="184"/>
    </row>
    <row r="309" spans="1:5" s="185" customFormat="1" x14ac:dyDescent="0.3">
      <c r="A309" s="186"/>
      <c r="B309" s="183"/>
      <c r="C309" s="183"/>
      <c r="D309" s="183"/>
      <c r="E309" s="184"/>
    </row>
    <row r="310" spans="1:5" s="185" customFormat="1" x14ac:dyDescent="0.3">
      <c r="A310" s="186"/>
      <c r="B310" s="183"/>
      <c r="C310" s="183"/>
      <c r="D310" s="183"/>
      <c r="E310" s="184"/>
    </row>
    <row r="311" spans="1:5" s="185" customFormat="1" x14ac:dyDescent="0.3">
      <c r="A311" s="186"/>
      <c r="B311" s="183"/>
      <c r="C311" s="183"/>
      <c r="D311" s="183"/>
      <c r="E311" s="184"/>
    </row>
    <row r="312" spans="1:5" s="185" customFormat="1" x14ac:dyDescent="0.3">
      <c r="A312" s="186"/>
      <c r="B312" s="183"/>
      <c r="C312" s="183"/>
      <c r="D312" s="183"/>
      <c r="E312" s="184"/>
    </row>
    <row r="313" spans="1:5" s="185" customFormat="1" x14ac:dyDescent="0.3">
      <c r="A313" s="186"/>
      <c r="B313" s="183"/>
      <c r="C313" s="183"/>
      <c r="D313" s="183"/>
      <c r="E313" s="184"/>
    </row>
    <row r="314" spans="1:5" s="185" customFormat="1" x14ac:dyDescent="0.3">
      <c r="A314" s="186"/>
      <c r="B314" s="183"/>
      <c r="C314" s="183"/>
      <c r="D314" s="183"/>
      <c r="E314" s="184"/>
    </row>
    <row r="315" spans="1:5" s="185" customFormat="1" x14ac:dyDescent="0.3">
      <c r="A315" s="186"/>
      <c r="B315" s="183"/>
      <c r="C315" s="183"/>
      <c r="D315" s="183"/>
      <c r="E315" s="184"/>
    </row>
    <row r="316" spans="1:5" s="185" customFormat="1" x14ac:dyDescent="0.3">
      <c r="A316" s="186"/>
      <c r="B316" s="183"/>
      <c r="C316" s="183"/>
      <c r="D316" s="183"/>
      <c r="E316" s="184"/>
    </row>
    <row r="317" spans="1:5" s="185" customFormat="1" x14ac:dyDescent="0.3">
      <c r="A317" s="186"/>
      <c r="B317" s="183"/>
      <c r="C317" s="183"/>
      <c r="D317" s="183"/>
      <c r="E317" s="184"/>
    </row>
    <row r="318" spans="1:5" s="185" customFormat="1" x14ac:dyDescent="0.3">
      <c r="A318" s="186"/>
      <c r="B318" s="183"/>
      <c r="C318" s="183"/>
      <c r="D318" s="183"/>
      <c r="E318" s="184"/>
    </row>
    <row r="319" spans="1:5" s="185" customFormat="1" x14ac:dyDescent="0.3">
      <c r="A319" s="186"/>
      <c r="B319" s="183"/>
      <c r="C319" s="183"/>
      <c r="D319" s="183"/>
      <c r="E319" s="184"/>
    </row>
    <row r="320" spans="1:5" s="185" customFormat="1" x14ac:dyDescent="0.3">
      <c r="A320" s="186"/>
      <c r="B320" s="183"/>
      <c r="C320" s="183"/>
      <c r="D320" s="183"/>
      <c r="E320" s="184"/>
    </row>
    <row r="321" spans="1:5" s="185" customFormat="1" x14ac:dyDescent="0.3">
      <c r="A321" s="186"/>
      <c r="B321" s="183"/>
      <c r="C321" s="183"/>
      <c r="D321" s="183"/>
      <c r="E321" s="184"/>
    </row>
    <row r="322" spans="1:5" s="185" customFormat="1" x14ac:dyDescent="0.3">
      <c r="A322" s="186"/>
      <c r="B322" s="183"/>
      <c r="C322" s="183"/>
      <c r="D322" s="183"/>
      <c r="E322" s="184"/>
    </row>
    <row r="323" spans="1:5" s="185" customFormat="1" x14ac:dyDescent="0.3">
      <c r="A323" s="186"/>
      <c r="B323" s="183"/>
      <c r="C323" s="183"/>
      <c r="D323" s="183"/>
      <c r="E323" s="184"/>
    </row>
    <row r="324" spans="1:5" s="185" customFormat="1" x14ac:dyDescent="0.3">
      <c r="A324" s="186"/>
      <c r="B324" s="183"/>
      <c r="C324" s="183"/>
      <c r="D324" s="183"/>
      <c r="E324" s="184"/>
    </row>
    <row r="325" spans="1:5" s="185" customFormat="1" x14ac:dyDescent="0.3">
      <c r="A325" s="186"/>
      <c r="B325" s="183"/>
      <c r="C325" s="183"/>
      <c r="D325" s="183"/>
      <c r="E325" s="184"/>
    </row>
    <row r="326" spans="1:5" s="185" customFormat="1" x14ac:dyDescent="0.3">
      <c r="A326" s="186"/>
      <c r="B326" s="183"/>
      <c r="C326" s="183"/>
      <c r="D326" s="183"/>
      <c r="E326" s="184"/>
    </row>
    <row r="327" spans="1:5" s="185" customFormat="1" x14ac:dyDescent="0.3">
      <c r="A327" s="186"/>
      <c r="B327" s="183"/>
      <c r="C327" s="183"/>
      <c r="D327" s="183"/>
      <c r="E327" s="184"/>
    </row>
    <row r="328" spans="1:5" s="185" customFormat="1" x14ac:dyDescent="0.3">
      <c r="A328" s="186"/>
      <c r="B328" s="183"/>
      <c r="C328" s="183"/>
      <c r="D328" s="183"/>
      <c r="E328" s="184"/>
    </row>
    <row r="329" spans="1:5" s="185" customFormat="1" x14ac:dyDescent="0.3">
      <c r="A329" s="186"/>
      <c r="B329" s="183"/>
      <c r="C329" s="183"/>
      <c r="D329" s="183"/>
      <c r="E329" s="184"/>
    </row>
    <row r="330" spans="1:5" s="185" customFormat="1" x14ac:dyDescent="0.3">
      <c r="A330" s="186"/>
      <c r="B330" s="183"/>
      <c r="C330" s="183"/>
      <c r="D330" s="183"/>
      <c r="E330" s="184"/>
    </row>
    <row r="331" spans="1:5" s="185" customFormat="1" x14ac:dyDescent="0.3">
      <c r="A331" s="186"/>
      <c r="B331" s="183"/>
      <c r="C331" s="183"/>
      <c r="D331" s="183"/>
      <c r="E331" s="184"/>
    </row>
    <row r="332" spans="1:5" s="185" customFormat="1" x14ac:dyDescent="0.3">
      <c r="A332" s="186"/>
      <c r="B332" s="183"/>
      <c r="C332" s="183"/>
      <c r="D332" s="183"/>
      <c r="E332" s="184"/>
    </row>
    <row r="333" spans="1:5" s="185" customFormat="1" x14ac:dyDescent="0.3">
      <c r="A333" s="186"/>
      <c r="B333" s="183"/>
      <c r="C333" s="183"/>
      <c r="D333" s="183"/>
      <c r="E333" s="184"/>
    </row>
    <row r="334" spans="1:5" s="185" customFormat="1" x14ac:dyDescent="0.3">
      <c r="A334" s="186"/>
      <c r="B334" s="183"/>
      <c r="C334" s="183"/>
      <c r="D334" s="183"/>
      <c r="E334" s="184"/>
    </row>
    <row r="335" spans="1:5" s="185" customFormat="1" x14ac:dyDescent="0.3">
      <c r="A335" s="186"/>
      <c r="B335" s="183"/>
      <c r="C335" s="183"/>
      <c r="D335" s="183"/>
      <c r="E335" s="184"/>
    </row>
    <row r="336" spans="1:5" s="185" customFormat="1" x14ac:dyDescent="0.3">
      <c r="A336" s="186"/>
      <c r="B336" s="183"/>
      <c r="C336" s="183"/>
      <c r="D336" s="183"/>
      <c r="E336" s="184"/>
    </row>
    <row r="337" spans="1:5" s="185" customFormat="1" x14ac:dyDescent="0.3">
      <c r="A337" s="186"/>
      <c r="B337" s="183"/>
      <c r="C337" s="183"/>
      <c r="D337" s="183"/>
      <c r="E337" s="184"/>
    </row>
    <row r="338" spans="1:5" s="185" customFormat="1" x14ac:dyDescent="0.3">
      <c r="A338" s="186"/>
      <c r="B338" s="183"/>
      <c r="C338" s="183"/>
      <c r="D338" s="183"/>
      <c r="E338" s="184"/>
    </row>
    <row r="339" spans="1:5" s="185" customFormat="1" x14ac:dyDescent="0.3">
      <c r="A339" s="186"/>
      <c r="B339" s="183"/>
      <c r="C339" s="183"/>
      <c r="D339" s="183"/>
      <c r="E339" s="184"/>
    </row>
    <row r="340" spans="1:5" s="185" customFormat="1" x14ac:dyDescent="0.3">
      <c r="A340" s="186"/>
      <c r="B340" s="183"/>
      <c r="C340" s="183"/>
      <c r="D340" s="183"/>
      <c r="E340" s="184"/>
    </row>
    <row r="341" spans="1:5" s="185" customFormat="1" x14ac:dyDescent="0.3">
      <c r="A341" s="186"/>
      <c r="B341" s="183"/>
      <c r="C341" s="183"/>
      <c r="D341" s="183"/>
      <c r="E341" s="184"/>
    </row>
    <row r="342" spans="1:5" s="185" customFormat="1" x14ac:dyDescent="0.3">
      <c r="A342" s="186"/>
      <c r="B342" s="183"/>
      <c r="C342" s="183"/>
      <c r="D342" s="183"/>
      <c r="E342" s="184"/>
    </row>
    <row r="343" spans="1:5" s="185" customFormat="1" x14ac:dyDescent="0.3">
      <c r="A343" s="186"/>
      <c r="B343" s="183"/>
      <c r="C343" s="183"/>
      <c r="D343" s="183"/>
      <c r="E343" s="184"/>
    </row>
    <row r="344" spans="1:5" s="185" customFormat="1" x14ac:dyDescent="0.3">
      <c r="A344" s="186"/>
      <c r="B344" s="183"/>
      <c r="C344" s="183"/>
      <c r="D344" s="183"/>
      <c r="E344" s="184"/>
    </row>
    <row r="345" spans="1:5" s="185" customFormat="1" x14ac:dyDescent="0.3">
      <c r="A345" s="186"/>
      <c r="B345" s="183"/>
      <c r="C345" s="183"/>
      <c r="D345" s="183"/>
      <c r="E345" s="184"/>
    </row>
    <row r="346" spans="1:5" s="185" customFormat="1" x14ac:dyDescent="0.3">
      <c r="A346" s="186"/>
      <c r="B346" s="183"/>
      <c r="C346" s="183"/>
      <c r="D346" s="183"/>
      <c r="E346" s="184"/>
    </row>
    <row r="347" spans="1:5" s="185" customFormat="1" x14ac:dyDescent="0.3">
      <c r="A347" s="186"/>
      <c r="B347" s="183"/>
      <c r="C347" s="183"/>
      <c r="D347" s="183"/>
      <c r="E347" s="184"/>
    </row>
    <row r="348" spans="1:5" s="185" customFormat="1" x14ac:dyDescent="0.3">
      <c r="A348" s="186"/>
      <c r="B348" s="183"/>
      <c r="C348" s="183"/>
      <c r="D348" s="183"/>
      <c r="E348" s="184"/>
    </row>
    <row r="349" spans="1:5" s="185" customFormat="1" x14ac:dyDescent="0.3">
      <c r="A349" s="186"/>
      <c r="B349" s="183"/>
      <c r="C349" s="183"/>
      <c r="D349" s="183"/>
      <c r="E349" s="184"/>
    </row>
    <row r="350" spans="1:5" s="185" customFormat="1" x14ac:dyDescent="0.3">
      <c r="A350" s="186"/>
      <c r="B350" s="183"/>
      <c r="C350" s="183"/>
      <c r="D350" s="183"/>
      <c r="E350" s="184"/>
    </row>
    <row r="351" spans="1:5" s="185" customFormat="1" x14ac:dyDescent="0.3">
      <c r="A351" s="186"/>
      <c r="B351" s="183"/>
      <c r="C351" s="183"/>
      <c r="D351" s="183"/>
      <c r="E351" s="184"/>
    </row>
    <row r="352" spans="1:5" s="185" customFormat="1" x14ac:dyDescent="0.3">
      <c r="A352" s="186"/>
      <c r="B352" s="183"/>
      <c r="C352" s="183"/>
      <c r="D352" s="183"/>
      <c r="E352" s="184"/>
    </row>
    <row r="353" spans="1:5" s="185" customFormat="1" x14ac:dyDescent="0.3">
      <c r="A353" s="186"/>
      <c r="B353" s="183"/>
      <c r="C353" s="183"/>
      <c r="D353" s="183"/>
      <c r="E353" s="184"/>
    </row>
    <row r="354" spans="1:5" s="185" customFormat="1" x14ac:dyDescent="0.3">
      <c r="A354" s="186"/>
      <c r="B354" s="183"/>
      <c r="C354" s="183"/>
      <c r="D354" s="183"/>
      <c r="E354" s="184"/>
    </row>
    <row r="355" spans="1:5" s="185" customFormat="1" x14ac:dyDescent="0.3">
      <c r="A355" s="186"/>
      <c r="B355" s="183"/>
      <c r="C355" s="183"/>
      <c r="D355" s="183"/>
      <c r="E355" s="184"/>
    </row>
    <row r="356" spans="1:5" s="185" customFormat="1" x14ac:dyDescent="0.3">
      <c r="A356" s="186"/>
      <c r="B356" s="183"/>
      <c r="C356" s="183"/>
      <c r="D356" s="183"/>
      <c r="E356" s="184"/>
    </row>
    <row r="357" spans="1:5" s="185" customFormat="1" x14ac:dyDescent="0.3">
      <c r="A357" s="186"/>
      <c r="B357" s="183"/>
      <c r="C357" s="183"/>
      <c r="D357" s="183"/>
      <c r="E357" s="184"/>
    </row>
    <row r="358" spans="1:5" s="185" customFormat="1" x14ac:dyDescent="0.3">
      <c r="A358" s="186"/>
      <c r="B358" s="183"/>
      <c r="C358" s="183"/>
      <c r="D358" s="183"/>
      <c r="E358" s="184"/>
    </row>
    <row r="359" spans="1:5" s="185" customFormat="1" x14ac:dyDescent="0.3">
      <c r="A359" s="186"/>
      <c r="B359" s="183"/>
      <c r="C359" s="183"/>
      <c r="D359" s="183"/>
      <c r="E359" s="184"/>
    </row>
    <row r="360" spans="1:5" s="185" customFormat="1" x14ac:dyDescent="0.3">
      <c r="A360" s="186"/>
      <c r="B360" s="183"/>
      <c r="C360" s="183"/>
      <c r="D360" s="183"/>
      <c r="E360" s="184"/>
    </row>
    <row r="361" spans="1:5" s="185" customFormat="1" x14ac:dyDescent="0.3">
      <c r="A361" s="186"/>
      <c r="B361" s="183"/>
      <c r="C361" s="183"/>
      <c r="D361" s="183"/>
      <c r="E361" s="184"/>
    </row>
    <row r="362" spans="1:5" s="185" customFormat="1" x14ac:dyDescent="0.3">
      <c r="A362" s="186"/>
      <c r="B362" s="183"/>
      <c r="C362" s="183"/>
      <c r="D362" s="183"/>
      <c r="E362" s="184"/>
    </row>
    <row r="363" spans="1:5" s="185" customFormat="1" x14ac:dyDescent="0.3">
      <c r="A363" s="186"/>
      <c r="B363" s="183"/>
      <c r="C363" s="183"/>
      <c r="D363" s="183"/>
      <c r="E363" s="184"/>
    </row>
    <row r="364" spans="1:5" s="185" customFormat="1" x14ac:dyDescent="0.3">
      <c r="A364" s="186"/>
      <c r="B364" s="183"/>
      <c r="C364" s="183"/>
      <c r="D364" s="183"/>
      <c r="E364" s="184"/>
    </row>
    <row r="365" spans="1:5" s="185" customFormat="1" x14ac:dyDescent="0.3">
      <c r="A365" s="186"/>
      <c r="B365" s="183"/>
      <c r="C365" s="183"/>
      <c r="D365" s="183"/>
      <c r="E365" s="184"/>
    </row>
    <row r="366" spans="1:5" s="185" customFormat="1" x14ac:dyDescent="0.3">
      <c r="A366" s="186"/>
      <c r="B366" s="183"/>
      <c r="C366" s="183"/>
      <c r="D366" s="183"/>
      <c r="E366" s="184"/>
    </row>
    <row r="367" spans="1:5" s="185" customFormat="1" x14ac:dyDescent="0.3">
      <c r="A367" s="186"/>
      <c r="B367" s="183"/>
      <c r="C367" s="183"/>
      <c r="D367" s="183"/>
      <c r="E367" s="184"/>
    </row>
    <row r="368" spans="1:5" s="185" customFormat="1" x14ac:dyDescent="0.3">
      <c r="A368" s="186"/>
      <c r="B368" s="183"/>
      <c r="C368" s="183"/>
      <c r="D368" s="183"/>
      <c r="E368" s="184"/>
    </row>
    <row r="369" spans="1:5" s="185" customFormat="1" x14ac:dyDescent="0.3">
      <c r="A369" s="186"/>
      <c r="B369" s="183"/>
      <c r="C369" s="183"/>
      <c r="D369" s="183"/>
      <c r="E369" s="184"/>
    </row>
    <row r="370" spans="1:5" s="185" customFormat="1" x14ac:dyDescent="0.3">
      <c r="A370" s="186"/>
      <c r="B370" s="183"/>
      <c r="C370" s="183"/>
      <c r="D370" s="183"/>
      <c r="E370" s="184"/>
    </row>
    <row r="371" spans="1:5" s="185" customFormat="1" x14ac:dyDescent="0.3">
      <c r="A371" s="186"/>
      <c r="B371" s="183"/>
      <c r="C371" s="183"/>
      <c r="D371" s="183"/>
      <c r="E371" s="184"/>
    </row>
    <row r="372" spans="1:5" s="185" customFormat="1" x14ac:dyDescent="0.3">
      <c r="A372" s="186"/>
      <c r="B372" s="183"/>
      <c r="C372" s="183"/>
      <c r="D372" s="183"/>
      <c r="E372" s="184"/>
    </row>
    <row r="373" spans="1:5" s="185" customFormat="1" x14ac:dyDescent="0.3">
      <c r="A373" s="186"/>
      <c r="B373" s="183"/>
      <c r="C373" s="183"/>
      <c r="D373" s="183"/>
      <c r="E373" s="184"/>
    </row>
    <row r="374" spans="1:5" s="185" customFormat="1" x14ac:dyDescent="0.3">
      <c r="A374" s="186"/>
      <c r="B374" s="183"/>
      <c r="C374" s="183"/>
      <c r="D374" s="183"/>
      <c r="E374" s="184"/>
    </row>
    <row r="375" spans="1:5" s="185" customFormat="1" x14ac:dyDescent="0.3">
      <c r="A375" s="186"/>
      <c r="B375" s="183"/>
      <c r="C375" s="183"/>
      <c r="D375" s="183"/>
      <c r="E375" s="184"/>
    </row>
    <row r="376" spans="1:5" s="185" customFormat="1" x14ac:dyDescent="0.3">
      <c r="A376" s="186"/>
      <c r="B376" s="183"/>
      <c r="C376" s="183"/>
      <c r="D376" s="183"/>
      <c r="E376" s="184"/>
    </row>
    <row r="377" spans="1:5" s="185" customFormat="1" x14ac:dyDescent="0.3">
      <c r="A377" s="186"/>
      <c r="B377" s="183"/>
      <c r="C377" s="183"/>
      <c r="D377" s="183"/>
      <c r="E377" s="184"/>
    </row>
    <row r="378" spans="1:5" s="185" customFormat="1" x14ac:dyDescent="0.3">
      <c r="A378" s="186"/>
      <c r="B378" s="183"/>
      <c r="C378" s="183"/>
      <c r="D378" s="183"/>
      <c r="E378" s="184"/>
    </row>
    <row r="379" spans="1:5" s="185" customFormat="1" x14ac:dyDescent="0.3">
      <c r="A379" s="186"/>
      <c r="B379" s="183"/>
      <c r="C379" s="183"/>
      <c r="D379" s="183"/>
      <c r="E379" s="184"/>
    </row>
    <row r="380" spans="1:5" s="185" customFormat="1" x14ac:dyDescent="0.3">
      <c r="A380" s="186"/>
      <c r="B380" s="183"/>
      <c r="C380" s="183"/>
      <c r="D380" s="183"/>
      <c r="E380" s="184"/>
    </row>
    <row r="381" spans="1:5" s="185" customFormat="1" x14ac:dyDescent="0.3">
      <c r="A381" s="186"/>
      <c r="B381" s="183"/>
      <c r="C381" s="183"/>
      <c r="D381" s="183"/>
      <c r="E381" s="184"/>
    </row>
    <row r="382" spans="1:5" s="185" customFormat="1" x14ac:dyDescent="0.3">
      <c r="A382" s="186"/>
      <c r="B382" s="183"/>
      <c r="C382" s="183"/>
      <c r="D382" s="183"/>
      <c r="E382" s="184"/>
    </row>
    <row r="383" spans="1:5" s="185" customFormat="1" x14ac:dyDescent="0.3">
      <c r="A383" s="186"/>
      <c r="B383" s="183"/>
      <c r="C383" s="183"/>
      <c r="D383" s="183"/>
      <c r="E383" s="184"/>
    </row>
    <row r="384" spans="1:5" s="185" customFormat="1" x14ac:dyDescent="0.3">
      <c r="A384" s="186"/>
      <c r="B384" s="183"/>
      <c r="C384" s="183"/>
      <c r="D384" s="183"/>
      <c r="E384" s="184"/>
    </row>
    <row r="385" spans="1:5" s="185" customFormat="1" x14ac:dyDescent="0.3">
      <c r="A385" s="186"/>
      <c r="B385" s="183"/>
      <c r="C385" s="183"/>
      <c r="D385" s="183"/>
      <c r="E385" s="184"/>
    </row>
    <row r="386" spans="1:5" s="185" customFormat="1" x14ac:dyDescent="0.3">
      <c r="A386" s="186"/>
      <c r="B386" s="183"/>
      <c r="C386" s="183"/>
      <c r="D386" s="183"/>
      <c r="E386" s="184"/>
    </row>
    <row r="387" spans="1:5" s="185" customFormat="1" x14ac:dyDescent="0.3">
      <c r="A387" s="186"/>
      <c r="B387" s="183"/>
      <c r="C387" s="183"/>
      <c r="D387" s="183"/>
      <c r="E387" s="184"/>
    </row>
    <row r="388" spans="1:5" s="185" customFormat="1" x14ac:dyDescent="0.3">
      <c r="A388" s="186"/>
      <c r="B388" s="183"/>
      <c r="C388" s="183"/>
      <c r="D388" s="183"/>
      <c r="E388" s="184"/>
    </row>
    <row r="389" spans="1:5" s="185" customFormat="1" x14ac:dyDescent="0.3">
      <c r="A389" s="186"/>
      <c r="B389" s="183"/>
      <c r="C389" s="183"/>
      <c r="D389" s="183"/>
      <c r="E389" s="184"/>
    </row>
    <row r="390" spans="1:5" s="185" customFormat="1" x14ac:dyDescent="0.3">
      <c r="A390" s="186"/>
      <c r="B390" s="183"/>
      <c r="C390" s="183"/>
      <c r="D390" s="183"/>
      <c r="E390" s="184"/>
    </row>
    <row r="391" spans="1:5" s="185" customFormat="1" x14ac:dyDescent="0.3">
      <c r="A391" s="186"/>
      <c r="B391" s="183"/>
      <c r="C391" s="183"/>
      <c r="D391" s="183"/>
      <c r="E391" s="184"/>
    </row>
    <row r="392" spans="1:5" s="185" customFormat="1" x14ac:dyDescent="0.3">
      <c r="A392" s="186"/>
      <c r="B392" s="183"/>
      <c r="C392" s="183"/>
      <c r="D392" s="183"/>
      <c r="E392" s="184"/>
    </row>
    <row r="393" spans="1:5" s="185" customFormat="1" x14ac:dyDescent="0.3">
      <c r="A393" s="186"/>
      <c r="B393" s="183"/>
      <c r="C393" s="183"/>
      <c r="D393" s="183"/>
      <c r="E393" s="184"/>
    </row>
    <row r="394" spans="1:5" s="185" customFormat="1" x14ac:dyDescent="0.3">
      <c r="A394" s="186"/>
      <c r="B394" s="183"/>
      <c r="C394" s="183"/>
      <c r="D394" s="183"/>
      <c r="E394" s="184"/>
    </row>
    <row r="395" spans="1:5" s="185" customFormat="1" x14ac:dyDescent="0.3">
      <c r="A395" s="186"/>
      <c r="B395" s="183"/>
      <c r="C395" s="183"/>
      <c r="D395" s="183"/>
      <c r="E395" s="184"/>
    </row>
    <row r="396" spans="1:5" s="185" customFormat="1" x14ac:dyDescent="0.3">
      <c r="A396" s="186"/>
      <c r="B396" s="183"/>
      <c r="C396" s="183"/>
      <c r="D396" s="183"/>
      <c r="E396" s="184"/>
    </row>
    <row r="397" spans="1:5" s="185" customFormat="1" x14ac:dyDescent="0.3">
      <c r="A397" s="186"/>
      <c r="B397" s="183"/>
      <c r="C397" s="183"/>
      <c r="D397" s="183"/>
      <c r="E397" s="184"/>
    </row>
    <row r="398" spans="1:5" s="185" customFormat="1" x14ac:dyDescent="0.3">
      <c r="A398" s="186"/>
      <c r="B398" s="183"/>
      <c r="C398" s="183"/>
      <c r="D398" s="183"/>
      <c r="E398" s="184"/>
    </row>
    <row r="399" spans="1:5" s="185" customFormat="1" x14ac:dyDescent="0.3">
      <c r="A399" s="186"/>
      <c r="B399" s="183"/>
      <c r="C399" s="183"/>
      <c r="D399" s="183"/>
      <c r="E399" s="184"/>
    </row>
    <row r="400" spans="1:5" s="185" customFormat="1" x14ac:dyDescent="0.3">
      <c r="A400" s="186"/>
      <c r="B400" s="183"/>
      <c r="C400" s="183"/>
      <c r="D400" s="183"/>
      <c r="E400" s="184"/>
    </row>
    <row r="401" spans="1:5" s="185" customFormat="1" x14ac:dyDescent="0.3">
      <c r="A401" s="186"/>
      <c r="B401" s="183"/>
      <c r="C401" s="183"/>
      <c r="D401" s="183"/>
      <c r="E401" s="184"/>
    </row>
    <row r="402" spans="1:5" s="185" customFormat="1" x14ac:dyDescent="0.3">
      <c r="A402" s="186"/>
      <c r="B402" s="183"/>
      <c r="C402" s="183"/>
      <c r="D402" s="183"/>
      <c r="E402" s="184"/>
    </row>
    <row r="403" spans="1:5" s="185" customFormat="1" x14ac:dyDescent="0.3">
      <c r="A403" s="186"/>
      <c r="B403" s="183"/>
      <c r="C403" s="183"/>
      <c r="D403" s="183"/>
      <c r="E403" s="184"/>
    </row>
    <row r="404" spans="1:5" s="185" customFormat="1" x14ac:dyDescent="0.3">
      <c r="A404" s="186"/>
      <c r="B404" s="183"/>
      <c r="C404" s="183"/>
      <c r="D404" s="183"/>
      <c r="E404" s="184"/>
    </row>
    <row r="405" spans="1:5" s="185" customFormat="1" x14ac:dyDescent="0.3">
      <c r="A405" s="186"/>
      <c r="B405" s="183"/>
      <c r="C405" s="183"/>
      <c r="D405" s="183"/>
      <c r="E405" s="184"/>
    </row>
    <row r="406" spans="1:5" s="185" customFormat="1" x14ac:dyDescent="0.3">
      <c r="A406" s="186"/>
      <c r="B406" s="183"/>
      <c r="C406" s="183"/>
      <c r="D406" s="183"/>
      <c r="E406" s="184"/>
    </row>
    <row r="407" spans="1:5" s="185" customFormat="1" x14ac:dyDescent="0.3">
      <c r="A407" s="186"/>
      <c r="B407" s="183"/>
      <c r="C407" s="183"/>
      <c r="D407" s="183"/>
      <c r="E407" s="184"/>
    </row>
    <row r="408" spans="1:5" s="185" customFormat="1" x14ac:dyDescent="0.3">
      <c r="A408" s="186"/>
      <c r="B408" s="183"/>
      <c r="C408" s="183"/>
      <c r="D408" s="183"/>
      <c r="E408" s="184"/>
    </row>
    <row r="409" spans="1:5" s="185" customFormat="1" x14ac:dyDescent="0.3">
      <c r="A409" s="186"/>
      <c r="B409" s="183"/>
      <c r="C409" s="183"/>
      <c r="D409" s="183"/>
      <c r="E409" s="184"/>
    </row>
    <row r="410" spans="1:5" s="185" customFormat="1" x14ac:dyDescent="0.3">
      <c r="A410" s="186"/>
      <c r="B410" s="183"/>
      <c r="C410" s="183"/>
      <c r="D410" s="183"/>
      <c r="E410" s="184"/>
    </row>
    <row r="411" spans="1:5" s="185" customFormat="1" x14ac:dyDescent="0.3">
      <c r="A411" s="186"/>
      <c r="B411" s="183"/>
      <c r="C411" s="183"/>
      <c r="D411" s="183"/>
      <c r="E411" s="184"/>
    </row>
    <row r="412" spans="1:5" s="185" customFormat="1" x14ac:dyDescent="0.3">
      <c r="A412" s="186"/>
      <c r="B412" s="183"/>
      <c r="C412" s="183"/>
      <c r="D412" s="183"/>
      <c r="E412" s="184"/>
    </row>
    <row r="413" spans="1:5" s="185" customFormat="1" x14ac:dyDescent="0.3">
      <c r="A413" s="186"/>
      <c r="B413" s="183"/>
      <c r="C413" s="183"/>
      <c r="D413" s="183"/>
      <c r="E413" s="184"/>
    </row>
    <row r="414" spans="1:5" s="185" customFormat="1" x14ac:dyDescent="0.3">
      <c r="A414" s="186"/>
      <c r="B414" s="183"/>
      <c r="C414" s="183"/>
      <c r="D414" s="183"/>
      <c r="E414" s="184"/>
    </row>
    <row r="415" spans="1:5" s="185" customFormat="1" x14ac:dyDescent="0.3">
      <c r="A415" s="186"/>
      <c r="B415" s="183"/>
      <c r="C415" s="183"/>
      <c r="D415" s="183"/>
      <c r="E415" s="184"/>
    </row>
    <row r="416" spans="1:5" s="185" customFormat="1" x14ac:dyDescent="0.3">
      <c r="A416" s="186"/>
      <c r="B416" s="183"/>
      <c r="C416" s="183"/>
      <c r="D416" s="183"/>
      <c r="E416" s="184"/>
    </row>
    <row r="417" spans="1:5" s="185" customFormat="1" x14ac:dyDescent="0.3">
      <c r="A417" s="186"/>
      <c r="B417" s="183"/>
      <c r="C417" s="183"/>
      <c r="D417" s="183"/>
      <c r="E417" s="184"/>
    </row>
    <row r="418" spans="1:5" s="185" customFormat="1" x14ac:dyDescent="0.3">
      <c r="A418" s="186"/>
      <c r="B418" s="183"/>
      <c r="C418" s="183"/>
      <c r="D418" s="183"/>
      <c r="E418" s="184"/>
    </row>
    <row r="419" spans="1:5" s="185" customFormat="1" x14ac:dyDescent="0.3">
      <c r="A419" s="186"/>
      <c r="B419" s="183"/>
      <c r="C419" s="183"/>
      <c r="D419" s="183"/>
      <c r="E419" s="184"/>
    </row>
    <row r="420" spans="1:5" s="185" customFormat="1" x14ac:dyDescent="0.3">
      <c r="A420" s="186"/>
      <c r="B420" s="183"/>
      <c r="C420" s="183"/>
      <c r="D420" s="183"/>
      <c r="E420" s="184"/>
    </row>
    <row r="421" spans="1:5" s="185" customFormat="1" x14ac:dyDescent="0.3">
      <c r="A421" s="186"/>
      <c r="B421" s="183"/>
      <c r="C421" s="183"/>
      <c r="D421" s="183"/>
      <c r="E421" s="184"/>
    </row>
    <row r="422" spans="1:5" s="185" customFormat="1" x14ac:dyDescent="0.3">
      <c r="A422" s="186"/>
      <c r="B422" s="183"/>
      <c r="C422" s="183"/>
      <c r="D422" s="183"/>
      <c r="E422" s="184"/>
    </row>
    <row r="423" spans="1:5" s="185" customFormat="1" x14ac:dyDescent="0.3">
      <c r="A423" s="186"/>
      <c r="B423" s="183"/>
      <c r="C423" s="183"/>
      <c r="D423" s="183"/>
      <c r="E423" s="184"/>
    </row>
    <row r="424" spans="1:5" s="185" customFormat="1" x14ac:dyDescent="0.3">
      <c r="A424" s="186"/>
      <c r="B424" s="183"/>
      <c r="C424" s="183"/>
      <c r="D424" s="183"/>
      <c r="E424" s="184"/>
    </row>
    <row r="425" spans="1:5" s="185" customFormat="1" x14ac:dyDescent="0.3">
      <c r="A425" s="186"/>
      <c r="B425" s="183"/>
      <c r="C425" s="183"/>
      <c r="D425" s="183"/>
      <c r="E425" s="184"/>
    </row>
    <row r="426" spans="1:5" s="185" customFormat="1" x14ac:dyDescent="0.3">
      <c r="A426" s="186"/>
      <c r="B426" s="183"/>
      <c r="C426" s="183"/>
      <c r="D426" s="183"/>
      <c r="E426" s="184"/>
    </row>
    <row r="427" spans="1:5" s="185" customFormat="1" x14ac:dyDescent="0.3">
      <c r="A427" s="186"/>
      <c r="B427" s="183"/>
      <c r="C427" s="183"/>
      <c r="D427" s="183"/>
      <c r="E427" s="184"/>
    </row>
    <row r="428" spans="1:5" s="185" customFormat="1" x14ac:dyDescent="0.3">
      <c r="A428" s="186"/>
      <c r="B428" s="183"/>
      <c r="C428" s="183"/>
      <c r="D428" s="183"/>
      <c r="E428" s="184"/>
    </row>
    <row r="429" spans="1:5" s="185" customFormat="1" x14ac:dyDescent="0.3">
      <c r="A429" s="186"/>
      <c r="B429" s="183"/>
      <c r="C429" s="183"/>
      <c r="D429" s="183"/>
      <c r="E429" s="184"/>
    </row>
    <row r="430" spans="1:5" s="185" customFormat="1" x14ac:dyDescent="0.3">
      <c r="A430" s="186"/>
      <c r="B430" s="183"/>
      <c r="C430" s="183"/>
      <c r="D430" s="183"/>
      <c r="E430" s="184"/>
    </row>
    <row r="431" spans="1:5" s="185" customFormat="1" x14ac:dyDescent="0.3">
      <c r="A431" s="186"/>
      <c r="B431" s="183"/>
      <c r="C431" s="183"/>
      <c r="D431" s="183"/>
      <c r="E431" s="184"/>
    </row>
    <row r="432" spans="1:5" s="185" customFormat="1" x14ac:dyDescent="0.3">
      <c r="A432" s="186"/>
      <c r="B432" s="183"/>
      <c r="C432" s="183"/>
      <c r="D432" s="183"/>
      <c r="E432" s="184"/>
    </row>
    <row r="433" spans="1:5" s="185" customFormat="1" x14ac:dyDescent="0.3">
      <c r="A433" s="186"/>
      <c r="B433" s="183"/>
      <c r="C433" s="183"/>
      <c r="D433" s="183"/>
      <c r="E433" s="184"/>
    </row>
    <row r="434" spans="1:5" s="185" customFormat="1" x14ac:dyDescent="0.3">
      <c r="A434" s="186"/>
      <c r="B434" s="183"/>
      <c r="C434" s="183"/>
      <c r="D434" s="183"/>
      <c r="E434" s="184"/>
    </row>
    <row r="435" spans="1:5" s="185" customFormat="1" x14ac:dyDescent="0.3">
      <c r="A435" s="186"/>
      <c r="B435" s="183"/>
      <c r="C435" s="183"/>
      <c r="D435" s="183"/>
      <c r="E435" s="184"/>
    </row>
    <row r="436" spans="1:5" s="185" customFormat="1" x14ac:dyDescent="0.3">
      <c r="A436" s="186"/>
      <c r="B436" s="183"/>
      <c r="C436" s="183"/>
      <c r="D436" s="183"/>
      <c r="E436" s="184"/>
    </row>
    <row r="437" spans="1:5" s="185" customFormat="1" x14ac:dyDescent="0.3">
      <c r="A437" s="186"/>
      <c r="B437" s="183"/>
      <c r="C437" s="183"/>
      <c r="D437" s="183"/>
      <c r="E437" s="184"/>
    </row>
    <row r="438" spans="1:5" s="185" customFormat="1" x14ac:dyDescent="0.3">
      <c r="A438" s="186"/>
      <c r="B438" s="183"/>
      <c r="C438" s="183"/>
      <c r="D438" s="183"/>
      <c r="E438" s="184"/>
    </row>
    <row r="439" spans="1:5" s="185" customFormat="1" x14ac:dyDescent="0.3">
      <c r="A439" s="186"/>
      <c r="B439" s="183"/>
      <c r="C439" s="183"/>
      <c r="D439" s="183"/>
      <c r="E439" s="184"/>
    </row>
    <row r="440" spans="1:5" s="185" customFormat="1" x14ac:dyDescent="0.3">
      <c r="A440" s="186"/>
      <c r="B440" s="183"/>
      <c r="C440" s="183"/>
      <c r="D440" s="183"/>
      <c r="E440" s="184"/>
    </row>
    <row r="441" spans="1:5" s="185" customFormat="1" x14ac:dyDescent="0.3">
      <c r="A441" s="186"/>
      <c r="B441" s="183"/>
      <c r="C441" s="183"/>
      <c r="D441" s="183"/>
      <c r="E441" s="184"/>
    </row>
    <row r="442" spans="1:5" s="185" customFormat="1" x14ac:dyDescent="0.3">
      <c r="A442" s="186"/>
      <c r="B442" s="183"/>
      <c r="C442" s="183"/>
      <c r="D442" s="183"/>
      <c r="E442" s="184"/>
    </row>
    <row r="443" spans="1:5" s="185" customFormat="1" x14ac:dyDescent="0.3">
      <c r="A443" s="186"/>
      <c r="B443" s="183"/>
      <c r="C443" s="183"/>
      <c r="D443" s="183"/>
      <c r="E443" s="184"/>
    </row>
    <row r="444" spans="1:5" s="185" customFormat="1" x14ac:dyDescent="0.3">
      <c r="A444" s="186"/>
      <c r="B444" s="183"/>
      <c r="C444" s="183"/>
      <c r="D444" s="183"/>
      <c r="E444" s="184"/>
    </row>
    <row r="445" spans="1:5" s="185" customFormat="1" x14ac:dyDescent="0.3">
      <c r="A445" s="186"/>
      <c r="B445" s="183"/>
      <c r="C445" s="183"/>
      <c r="D445" s="183"/>
      <c r="E445" s="184"/>
    </row>
    <row r="446" spans="1:5" s="185" customFormat="1" x14ac:dyDescent="0.3">
      <c r="A446" s="186"/>
      <c r="B446" s="183"/>
      <c r="C446" s="183"/>
      <c r="D446" s="183"/>
      <c r="E446" s="184"/>
    </row>
    <row r="447" spans="1:5" s="185" customFormat="1" x14ac:dyDescent="0.3">
      <c r="A447" s="186"/>
      <c r="B447" s="183"/>
      <c r="C447" s="183"/>
      <c r="D447" s="183"/>
      <c r="E447" s="184"/>
    </row>
    <row r="448" spans="1:5" s="185" customFormat="1" x14ac:dyDescent="0.3">
      <c r="A448" s="186"/>
      <c r="B448" s="183"/>
      <c r="C448" s="183"/>
      <c r="D448" s="183"/>
      <c r="E448" s="184"/>
    </row>
    <row r="449" spans="1:5" s="185" customFormat="1" x14ac:dyDescent="0.3">
      <c r="A449" s="186"/>
      <c r="B449" s="183"/>
      <c r="C449" s="183"/>
      <c r="D449" s="183"/>
      <c r="E449" s="184"/>
    </row>
    <row r="450" spans="1:5" s="185" customFormat="1" x14ac:dyDescent="0.3">
      <c r="A450" s="186"/>
      <c r="B450" s="183"/>
      <c r="C450" s="183"/>
      <c r="D450" s="183"/>
      <c r="E450" s="184"/>
    </row>
    <row r="451" spans="1:5" s="185" customFormat="1" x14ac:dyDescent="0.3">
      <c r="A451" s="186"/>
      <c r="B451" s="183"/>
      <c r="C451" s="183"/>
      <c r="D451" s="183"/>
      <c r="E451" s="184"/>
    </row>
    <row r="452" spans="1:5" s="185" customFormat="1" x14ac:dyDescent="0.3">
      <c r="A452" s="186"/>
      <c r="B452" s="183"/>
      <c r="C452" s="183"/>
      <c r="D452" s="183"/>
      <c r="E452" s="184"/>
    </row>
    <row r="453" spans="1:5" s="185" customFormat="1" x14ac:dyDescent="0.3">
      <c r="A453" s="186"/>
      <c r="B453" s="183"/>
      <c r="C453" s="183"/>
      <c r="D453" s="183"/>
      <c r="E453" s="184"/>
    </row>
    <row r="454" spans="1:5" s="185" customFormat="1" x14ac:dyDescent="0.3">
      <c r="A454" s="186"/>
      <c r="B454" s="183"/>
      <c r="C454" s="183"/>
      <c r="D454" s="183"/>
      <c r="E454" s="184"/>
    </row>
    <row r="455" spans="1:5" s="185" customFormat="1" x14ac:dyDescent="0.3">
      <c r="A455" s="186"/>
      <c r="B455" s="183"/>
      <c r="C455" s="183"/>
      <c r="D455" s="183"/>
      <c r="E455" s="184"/>
    </row>
    <row r="456" spans="1:5" s="185" customFormat="1" x14ac:dyDescent="0.3">
      <c r="A456" s="186"/>
      <c r="B456" s="183"/>
      <c r="C456" s="183"/>
      <c r="D456" s="183"/>
      <c r="E456" s="184"/>
    </row>
    <row r="457" spans="1:5" s="185" customFormat="1" x14ac:dyDescent="0.3">
      <c r="A457" s="186"/>
      <c r="B457" s="183"/>
      <c r="C457" s="183"/>
      <c r="D457" s="183"/>
      <c r="E457" s="184"/>
    </row>
    <row r="458" spans="1:5" s="185" customFormat="1" x14ac:dyDescent="0.3">
      <c r="A458" s="186"/>
      <c r="B458" s="183"/>
      <c r="C458" s="183"/>
      <c r="D458" s="183"/>
      <c r="E458" s="184"/>
    </row>
    <row r="459" spans="1:5" s="185" customFormat="1" x14ac:dyDescent="0.3">
      <c r="A459" s="186"/>
      <c r="B459" s="183"/>
      <c r="C459" s="183"/>
      <c r="D459" s="183"/>
      <c r="E459" s="184"/>
    </row>
    <row r="460" spans="1:5" s="185" customFormat="1" x14ac:dyDescent="0.3">
      <c r="A460" s="186"/>
      <c r="B460" s="183"/>
      <c r="C460" s="183"/>
      <c r="D460" s="183"/>
      <c r="E460" s="184"/>
    </row>
    <row r="461" spans="1:5" s="185" customFormat="1" x14ac:dyDescent="0.3">
      <c r="A461" s="186"/>
      <c r="B461" s="183"/>
      <c r="C461" s="183"/>
      <c r="D461" s="183"/>
      <c r="E461" s="184"/>
    </row>
    <row r="462" spans="1:5" s="185" customFormat="1" x14ac:dyDescent="0.3">
      <c r="A462" s="186"/>
      <c r="B462" s="183"/>
      <c r="C462" s="183"/>
      <c r="D462" s="183"/>
      <c r="E462" s="184"/>
    </row>
    <row r="463" spans="1:5" s="185" customFormat="1" x14ac:dyDescent="0.3">
      <c r="A463" s="186"/>
      <c r="B463" s="183"/>
      <c r="C463" s="183"/>
      <c r="D463" s="183"/>
      <c r="E463" s="184"/>
    </row>
    <row r="464" spans="1:5" s="185" customFormat="1" x14ac:dyDescent="0.3">
      <c r="A464" s="186"/>
      <c r="B464" s="183"/>
      <c r="C464" s="183"/>
      <c r="D464" s="183"/>
      <c r="E464" s="184"/>
    </row>
    <row r="465" spans="1:5" s="185" customFormat="1" x14ac:dyDescent="0.3">
      <c r="A465" s="186"/>
      <c r="B465" s="183"/>
      <c r="C465" s="183"/>
      <c r="D465" s="183"/>
      <c r="E465" s="184"/>
    </row>
    <row r="466" spans="1:5" s="185" customFormat="1" x14ac:dyDescent="0.3">
      <c r="A466" s="186"/>
      <c r="B466" s="183"/>
      <c r="C466" s="183"/>
      <c r="D466" s="183"/>
      <c r="E466" s="184"/>
    </row>
    <row r="467" spans="1:5" s="185" customFormat="1" x14ac:dyDescent="0.3">
      <c r="A467" s="186"/>
      <c r="B467" s="183"/>
      <c r="C467" s="183"/>
      <c r="D467" s="183"/>
      <c r="E467" s="184"/>
    </row>
    <row r="468" spans="1:5" s="185" customFormat="1" x14ac:dyDescent="0.3">
      <c r="A468" s="186"/>
      <c r="B468" s="183"/>
      <c r="C468" s="183"/>
      <c r="D468" s="183"/>
      <c r="E468" s="184"/>
    </row>
    <row r="469" spans="1:5" s="185" customFormat="1" x14ac:dyDescent="0.3">
      <c r="A469" s="186"/>
      <c r="B469" s="183"/>
      <c r="C469" s="183"/>
      <c r="D469" s="183"/>
      <c r="E469" s="184"/>
    </row>
    <row r="470" spans="1:5" s="185" customFormat="1" x14ac:dyDescent="0.3">
      <c r="A470" s="186"/>
      <c r="B470" s="183"/>
      <c r="C470" s="183"/>
      <c r="D470" s="183"/>
      <c r="E470" s="184"/>
    </row>
    <row r="471" spans="1:5" s="185" customFormat="1" x14ac:dyDescent="0.3">
      <c r="A471" s="186"/>
      <c r="B471" s="183"/>
      <c r="C471" s="183"/>
      <c r="D471" s="183"/>
      <c r="E471" s="184"/>
    </row>
    <row r="472" spans="1:5" s="185" customFormat="1" x14ac:dyDescent="0.3">
      <c r="A472" s="186"/>
      <c r="B472" s="183"/>
      <c r="C472" s="183"/>
      <c r="D472" s="183"/>
      <c r="E472" s="184"/>
    </row>
    <row r="473" spans="1:5" s="185" customFormat="1" x14ac:dyDescent="0.3">
      <c r="A473" s="186"/>
      <c r="B473" s="183"/>
      <c r="C473" s="183"/>
      <c r="D473" s="183"/>
      <c r="E473" s="184"/>
    </row>
    <row r="474" spans="1:5" s="185" customFormat="1" x14ac:dyDescent="0.3">
      <c r="A474" s="186"/>
      <c r="B474" s="183"/>
      <c r="C474" s="183"/>
      <c r="D474" s="183"/>
      <c r="E474" s="184"/>
    </row>
    <row r="475" spans="1:5" s="185" customFormat="1" x14ac:dyDescent="0.3">
      <c r="A475" s="186"/>
      <c r="B475" s="183"/>
      <c r="C475" s="183"/>
      <c r="D475" s="183"/>
      <c r="E475" s="184"/>
    </row>
    <row r="476" spans="1:5" s="185" customFormat="1" x14ac:dyDescent="0.3">
      <c r="A476" s="186"/>
      <c r="B476" s="183"/>
      <c r="C476" s="183"/>
      <c r="D476" s="183"/>
      <c r="E476" s="184"/>
    </row>
    <row r="477" spans="1:5" s="185" customFormat="1" x14ac:dyDescent="0.3">
      <c r="A477" s="186"/>
      <c r="B477" s="183"/>
      <c r="C477" s="183"/>
      <c r="D477" s="183"/>
      <c r="E477" s="184"/>
    </row>
    <row r="478" spans="1:5" s="185" customFormat="1" x14ac:dyDescent="0.3">
      <c r="A478" s="186"/>
      <c r="B478" s="183"/>
      <c r="C478" s="183"/>
      <c r="D478" s="183"/>
      <c r="E478" s="184"/>
    </row>
    <row r="479" spans="1:5" s="185" customFormat="1" x14ac:dyDescent="0.3">
      <c r="A479" s="186"/>
      <c r="B479" s="183"/>
      <c r="C479" s="183"/>
      <c r="D479" s="183"/>
      <c r="E479" s="184"/>
    </row>
    <row r="480" spans="1:5" s="185" customFormat="1" x14ac:dyDescent="0.3">
      <c r="A480" s="186"/>
      <c r="B480" s="183"/>
      <c r="C480" s="183"/>
      <c r="D480" s="183"/>
      <c r="E480" s="184"/>
    </row>
    <row r="481" spans="1:5" s="185" customFormat="1" x14ac:dyDescent="0.3">
      <c r="A481" s="186"/>
      <c r="B481" s="183"/>
      <c r="C481" s="183"/>
      <c r="D481" s="183"/>
      <c r="E481" s="184"/>
    </row>
    <row r="482" spans="1:5" s="185" customFormat="1" x14ac:dyDescent="0.3">
      <c r="A482" s="186"/>
      <c r="B482" s="183"/>
      <c r="C482" s="183"/>
      <c r="D482" s="183"/>
      <c r="E482" s="184"/>
    </row>
    <row r="483" spans="1:5" s="185" customFormat="1" x14ac:dyDescent="0.3">
      <c r="A483" s="186"/>
      <c r="B483" s="183"/>
      <c r="C483" s="183"/>
      <c r="D483" s="183"/>
      <c r="E483" s="184"/>
    </row>
    <row r="484" spans="1:5" s="185" customFormat="1" x14ac:dyDescent="0.3">
      <c r="A484" s="186"/>
      <c r="B484" s="183"/>
      <c r="C484" s="183"/>
      <c r="D484" s="183"/>
      <c r="E484" s="184"/>
    </row>
    <row r="485" spans="1:5" s="185" customFormat="1" x14ac:dyDescent="0.3">
      <c r="A485" s="186"/>
      <c r="B485" s="183"/>
      <c r="C485" s="183"/>
      <c r="D485" s="183"/>
      <c r="E485" s="184"/>
    </row>
    <row r="486" spans="1:5" s="185" customFormat="1" x14ac:dyDescent="0.3">
      <c r="A486" s="186"/>
      <c r="B486" s="183"/>
      <c r="C486" s="183"/>
      <c r="D486" s="183"/>
      <c r="E486" s="184"/>
    </row>
    <row r="487" spans="1:5" s="185" customFormat="1" x14ac:dyDescent="0.3">
      <c r="A487" s="186"/>
      <c r="B487" s="183"/>
      <c r="C487" s="183"/>
      <c r="D487" s="183"/>
      <c r="E487" s="184"/>
    </row>
    <row r="488" spans="1:5" s="185" customFormat="1" x14ac:dyDescent="0.3">
      <c r="A488" s="186"/>
      <c r="B488" s="183"/>
      <c r="C488" s="183"/>
      <c r="D488" s="183"/>
      <c r="E488" s="184"/>
    </row>
    <row r="489" spans="1:5" s="185" customFormat="1" x14ac:dyDescent="0.3">
      <c r="A489" s="186"/>
      <c r="B489" s="183"/>
      <c r="C489" s="183"/>
      <c r="D489" s="183"/>
      <c r="E489" s="184"/>
    </row>
    <row r="490" spans="1:5" s="185" customFormat="1" x14ac:dyDescent="0.3">
      <c r="A490" s="186"/>
      <c r="B490" s="183"/>
      <c r="C490" s="183"/>
      <c r="D490" s="183"/>
      <c r="E490" s="184"/>
    </row>
    <row r="491" spans="1:5" s="185" customFormat="1" x14ac:dyDescent="0.3">
      <c r="A491" s="186"/>
      <c r="B491" s="183"/>
      <c r="C491" s="183"/>
      <c r="D491" s="183"/>
      <c r="E491" s="184"/>
    </row>
    <row r="492" spans="1:5" s="185" customFormat="1" x14ac:dyDescent="0.3">
      <c r="A492" s="186"/>
      <c r="B492" s="183"/>
      <c r="C492" s="183"/>
      <c r="D492" s="183"/>
      <c r="E492" s="184"/>
    </row>
    <row r="493" spans="1:5" s="185" customFormat="1" x14ac:dyDescent="0.3">
      <c r="A493" s="186"/>
      <c r="B493" s="183"/>
      <c r="C493" s="183"/>
      <c r="D493" s="183"/>
      <c r="E493" s="184"/>
    </row>
    <row r="494" spans="1:5" s="185" customFormat="1" x14ac:dyDescent="0.3">
      <c r="A494" s="186"/>
      <c r="B494" s="183"/>
      <c r="C494" s="183"/>
      <c r="D494" s="183"/>
      <c r="E494" s="184"/>
    </row>
    <row r="495" spans="1:5" s="185" customFormat="1" x14ac:dyDescent="0.3">
      <c r="A495" s="186"/>
      <c r="B495" s="183"/>
      <c r="C495" s="183"/>
      <c r="D495" s="183"/>
      <c r="E495" s="184"/>
    </row>
    <row r="496" spans="1:5" s="185" customFormat="1" x14ac:dyDescent="0.3">
      <c r="A496" s="186"/>
      <c r="B496" s="183"/>
      <c r="C496" s="183"/>
      <c r="D496" s="183"/>
      <c r="E496" s="184"/>
    </row>
    <row r="497" spans="1:5" s="185" customFormat="1" x14ac:dyDescent="0.3">
      <c r="A497" s="186"/>
      <c r="B497" s="183"/>
      <c r="C497" s="183"/>
      <c r="D497" s="183"/>
      <c r="E497" s="184"/>
    </row>
    <row r="498" spans="1:5" s="185" customFormat="1" x14ac:dyDescent="0.3">
      <c r="A498" s="186"/>
      <c r="B498" s="183"/>
      <c r="C498" s="183"/>
      <c r="D498" s="183"/>
      <c r="E498" s="184"/>
    </row>
    <row r="499" spans="1:5" s="185" customFormat="1" x14ac:dyDescent="0.3">
      <c r="A499" s="186"/>
      <c r="B499" s="183"/>
      <c r="C499" s="183"/>
      <c r="D499" s="183"/>
      <c r="E499" s="184"/>
    </row>
    <row r="500" spans="1:5" s="185" customFormat="1" x14ac:dyDescent="0.3">
      <c r="A500" s="186"/>
      <c r="B500" s="183"/>
      <c r="C500" s="183"/>
      <c r="D500" s="183"/>
      <c r="E500" s="184"/>
    </row>
    <row r="501" spans="1:5" s="185" customFormat="1" x14ac:dyDescent="0.3">
      <c r="A501" s="186"/>
      <c r="B501" s="183"/>
      <c r="C501" s="183"/>
      <c r="D501" s="183"/>
      <c r="E501" s="184"/>
    </row>
    <row r="502" spans="1:5" s="185" customFormat="1" x14ac:dyDescent="0.3">
      <c r="A502" s="186"/>
      <c r="B502" s="183"/>
      <c r="C502" s="183"/>
      <c r="D502" s="183"/>
      <c r="E502" s="184"/>
    </row>
    <row r="503" spans="1:5" s="185" customFormat="1" x14ac:dyDescent="0.3">
      <c r="A503" s="186"/>
      <c r="B503" s="183"/>
      <c r="C503" s="183"/>
      <c r="D503" s="183"/>
      <c r="E503" s="184"/>
    </row>
    <row r="504" spans="1:5" s="185" customFormat="1" x14ac:dyDescent="0.3">
      <c r="A504" s="186"/>
      <c r="B504" s="183"/>
      <c r="C504" s="183"/>
      <c r="D504" s="183"/>
      <c r="E504" s="184"/>
    </row>
    <row r="505" spans="1:5" s="185" customFormat="1" x14ac:dyDescent="0.3">
      <c r="A505" s="186"/>
      <c r="B505" s="183"/>
      <c r="C505" s="183"/>
      <c r="D505" s="183"/>
      <c r="E505" s="184"/>
    </row>
    <row r="506" spans="1:5" s="185" customFormat="1" x14ac:dyDescent="0.3">
      <c r="A506" s="186"/>
      <c r="B506" s="183"/>
      <c r="C506" s="183"/>
      <c r="D506" s="183"/>
      <c r="E506" s="184"/>
    </row>
    <row r="507" spans="1:5" s="185" customFormat="1" x14ac:dyDescent="0.3">
      <c r="A507" s="186"/>
      <c r="B507" s="183"/>
      <c r="C507" s="183"/>
      <c r="D507" s="183"/>
      <c r="E507" s="184"/>
    </row>
    <row r="508" spans="1:5" s="185" customFormat="1" x14ac:dyDescent="0.3">
      <c r="A508" s="186"/>
      <c r="B508" s="183"/>
      <c r="C508" s="183"/>
      <c r="D508" s="183"/>
      <c r="E508" s="184"/>
    </row>
    <row r="509" spans="1:5" s="185" customFormat="1" x14ac:dyDescent="0.3">
      <c r="A509" s="186"/>
      <c r="B509" s="183"/>
      <c r="C509" s="183"/>
      <c r="D509" s="183"/>
      <c r="E509" s="184"/>
    </row>
    <row r="510" spans="1:5" s="185" customFormat="1" x14ac:dyDescent="0.3">
      <c r="A510" s="186"/>
      <c r="B510" s="183"/>
      <c r="C510" s="183"/>
      <c r="D510" s="183"/>
      <c r="E510" s="184"/>
    </row>
    <row r="511" spans="1:5" s="185" customFormat="1" x14ac:dyDescent="0.3">
      <c r="A511" s="186"/>
      <c r="B511" s="183"/>
      <c r="C511" s="183"/>
      <c r="D511" s="183"/>
      <c r="E511" s="184"/>
    </row>
    <row r="512" spans="1:5" s="185" customFormat="1" x14ac:dyDescent="0.3">
      <c r="A512" s="186"/>
      <c r="B512" s="183"/>
      <c r="C512" s="183"/>
      <c r="D512" s="183"/>
      <c r="E512" s="184"/>
    </row>
    <row r="513" spans="1:5" s="185" customFormat="1" x14ac:dyDescent="0.3">
      <c r="A513" s="186"/>
      <c r="B513" s="183"/>
      <c r="C513" s="183"/>
      <c r="D513" s="183"/>
      <c r="E513" s="184"/>
    </row>
    <row r="514" spans="1:5" s="185" customFormat="1" x14ac:dyDescent="0.3">
      <c r="A514" s="186"/>
      <c r="B514" s="183"/>
      <c r="C514" s="183"/>
      <c r="D514" s="183"/>
      <c r="E514" s="184"/>
    </row>
    <row r="515" spans="1:5" s="185" customFormat="1" x14ac:dyDescent="0.3">
      <c r="A515" s="186"/>
      <c r="B515" s="183"/>
      <c r="C515" s="183"/>
      <c r="D515" s="183"/>
      <c r="E515" s="184"/>
    </row>
    <row r="516" spans="1:5" s="185" customFormat="1" x14ac:dyDescent="0.3">
      <c r="A516" s="186"/>
      <c r="B516" s="183"/>
      <c r="C516" s="183"/>
      <c r="D516" s="183"/>
      <c r="E516" s="184"/>
    </row>
    <row r="517" spans="1:5" s="185" customFormat="1" x14ac:dyDescent="0.3">
      <c r="A517" s="186"/>
      <c r="B517" s="183"/>
      <c r="C517" s="183"/>
      <c r="D517" s="183"/>
      <c r="E517" s="184"/>
    </row>
    <row r="518" spans="1:5" s="185" customFormat="1" x14ac:dyDescent="0.3">
      <c r="A518" s="186"/>
      <c r="B518" s="183"/>
      <c r="C518" s="183"/>
      <c r="D518" s="183"/>
      <c r="E518" s="184"/>
    </row>
    <row r="519" spans="1:5" s="185" customFormat="1" x14ac:dyDescent="0.3">
      <c r="A519" s="186"/>
      <c r="B519" s="183"/>
      <c r="C519" s="183"/>
      <c r="D519" s="183"/>
      <c r="E519" s="184"/>
    </row>
    <row r="520" spans="1:5" s="185" customFormat="1" x14ac:dyDescent="0.3">
      <c r="A520" s="186"/>
      <c r="B520" s="183"/>
      <c r="C520" s="183"/>
      <c r="D520" s="183"/>
      <c r="E520" s="184"/>
    </row>
    <row r="521" spans="1:5" s="185" customFormat="1" x14ac:dyDescent="0.3">
      <c r="A521" s="186"/>
      <c r="B521" s="183"/>
      <c r="C521" s="183"/>
      <c r="D521" s="183"/>
      <c r="E521" s="184"/>
    </row>
    <row r="522" spans="1:5" s="185" customFormat="1" x14ac:dyDescent="0.3">
      <c r="A522" s="186"/>
      <c r="B522" s="183"/>
      <c r="C522" s="183"/>
      <c r="D522" s="183"/>
      <c r="E522" s="184"/>
    </row>
    <row r="523" spans="1:5" s="185" customFormat="1" x14ac:dyDescent="0.3">
      <c r="A523" s="186"/>
      <c r="B523" s="183"/>
      <c r="C523" s="183"/>
      <c r="D523" s="183"/>
      <c r="E523" s="184"/>
    </row>
    <row r="524" spans="1:5" s="185" customFormat="1" x14ac:dyDescent="0.3">
      <c r="A524" s="186"/>
      <c r="B524" s="183"/>
      <c r="C524" s="183"/>
      <c r="D524" s="183"/>
      <c r="E524" s="184"/>
    </row>
    <row r="525" spans="1:5" s="185" customFormat="1" x14ac:dyDescent="0.3">
      <c r="A525" s="186"/>
      <c r="B525" s="183"/>
      <c r="C525" s="183"/>
      <c r="D525" s="183"/>
      <c r="E525" s="184"/>
    </row>
    <row r="526" spans="1:5" s="185" customFormat="1" x14ac:dyDescent="0.3">
      <c r="A526" s="186"/>
      <c r="B526" s="183"/>
      <c r="C526" s="183"/>
      <c r="D526" s="183"/>
      <c r="E526" s="184"/>
    </row>
    <row r="527" spans="1:5" s="185" customFormat="1" x14ac:dyDescent="0.3">
      <c r="A527" s="186"/>
      <c r="B527" s="183"/>
      <c r="C527" s="183"/>
      <c r="D527" s="183"/>
      <c r="E527" s="184"/>
    </row>
    <row r="528" spans="1:5" s="185" customFormat="1" x14ac:dyDescent="0.3">
      <c r="A528" s="186"/>
      <c r="B528" s="183"/>
      <c r="C528" s="183"/>
      <c r="D528" s="183"/>
      <c r="E528" s="184"/>
    </row>
    <row r="529" spans="1:5" s="185" customFormat="1" x14ac:dyDescent="0.3">
      <c r="A529" s="186"/>
      <c r="B529" s="183"/>
      <c r="C529" s="183"/>
      <c r="D529" s="183"/>
      <c r="E529" s="184"/>
    </row>
    <row r="530" spans="1:5" s="185" customFormat="1" x14ac:dyDescent="0.3">
      <c r="A530" s="186"/>
      <c r="B530" s="183"/>
      <c r="C530" s="183"/>
      <c r="D530" s="183"/>
      <c r="E530" s="184"/>
    </row>
    <row r="531" spans="1:5" s="185" customFormat="1" x14ac:dyDescent="0.3">
      <c r="A531" s="186"/>
      <c r="B531" s="183"/>
      <c r="C531" s="183"/>
      <c r="D531" s="183"/>
      <c r="E531" s="184"/>
    </row>
    <row r="532" spans="1:5" s="185" customFormat="1" x14ac:dyDescent="0.3">
      <c r="A532" s="186"/>
      <c r="B532" s="183"/>
      <c r="C532" s="183"/>
      <c r="D532" s="183"/>
      <c r="E532" s="184"/>
    </row>
    <row r="533" spans="1:5" s="185" customFormat="1" x14ac:dyDescent="0.3">
      <c r="A533" s="186"/>
      <c r="B533" s="183"/>
      <c r="C533" s="183"/>
      <c r="D533" s="183"/>
      <c r="E533" s="184"/>
    </row>
    <row r="534" spans="1:5" s="185" customFormat="1" x14ac:dyDescent="0.3">
      <c r="A534" s="186"/>
      <c r="B534" s="183"/>
      <c r="C534" s="183"/>
      <c r="D534" s="183"/>
      <c r="E534" s="184"/>
    </row>
    <row r="535" spans="1:5" s="185" customFormat="1" x14ac:dyDescent="0.3">
      <c r="A535" s="186"/>
      <c r="B535" s="183"/>
      <c r="C535" s="183"/>
      <c r="D535" s="183"/>
      <c r="E535" s="184"/>
    </row>
    <row r="536" spans="1:5" s="185" customFormat="1" x14ac:dyDescent="0.3">
      <c r="A536" s="186"/>
      <c r="B536" s="183"/>
      <c r="C536" s="183"/>
      <c r="D536" s="183"/>
      <c r="E536" s="184"/>
    </row>
    <row r="537" spans="1:5" s="185" customFormat="1" x14ac:dyDescent="0.3">
      <c r="A537" s="186"/>
      <c r="B537" s="183"/>
      <c r="C537" s="183"/>
      <c r="D537" s="183"/>
      <c r="E537" s="184"/>
    </row>
    <row r="538" spans="1:5" s="185" customFormat="1" x14ac:dyDescent="0.3">
      <c r="A538" s="186"/>
      <c r="B538" s="183"/>
      <c r="C538" s="183"/>
      <c r="D538" s="183"/>
      <c r="E538" s="184"/>
    </row>
    <row r="539" spans="1:5" s="185" customFormat="1" x14ac:dyDescent="0.3">
      <c r="A539" s="186"/>
      <c r="B539" s="183"/>
      <c r="C539" s="183"/>
      <c r="D539" s="183"/>
      <c r="E539" s="184"/>
    </row>
    <row r="540" spans="1:5" s="185" customFormat="1" x14ac:dyDescent="0.3">
      <c r="A540" s="186"/>
      <c r="B540" s="183"/>
      <c r="C540" s="183"/>
      <c r="D540" s="183"/>
      <c r="E540" s="184"/>
    </row>
    <row r="541" spans="1:5" s="185" customFormat="1" x14ac:dyDescent="0.3">
      <c r="A541" s="186"/>
      <c r="B541" s="183"/>
      <c r="C541" s="183"/>
      <c r="D541" s="183"/>
      <c r="E541" s="184"/>
    </row>
    <row r="542" spans="1:5" s="185" customFormat="1" x14ac:dyDescent="0.3">
      <c r="A542" s="186"/>
      <c r="B542" s="183"/>
      <c r="C542" s="183"/>
      <c r="D542" s="183"/>
      <c r="E542" s="184"/>
    </row>
    <row r="543" spans="1:5" s="185" customFormat="1" x14ac:dyDescent="0.3">
      <c r="A543" s="186"/>
      <c r="B543" s="183"/>
      <c r="C543" s="183"/>
      <c r="D543" s="183"/>
      <c r="E543" s="184"/>
    </row>
    <row r="544" spans="1:5" s="185" customFormat="1" x14ac:dyDescent="0.3">
      <c r="A544" s="186"/>
      <c r="B544" s="183"/>
      <c r="C544" s="183"/>
      <c r="D544" s="183"/>
      <c r="E544" s="184"/>
    </row>
    <row r="545" spans="1:5" s="185" customFormat="1" x14ac:dyDescent="0.3">
      <c r="A545" s="186"/>
      <c r="B545" s="183"/>
      <c r="C545" s="183"/>
      <c r="D545" s="183"/>
      <c r="E545" s="184"/>
    </row>
    <row r="546" spans="1:5" s="185" customFormat="1" x14ac:dyDescent="0.3">
      <c r="A546" s="186"/>
      <c r="B546" s="183"/>
      <c r="C546" s="183"/>
      <c r="D546" s="183"/>
      <c r="E546" s="184"/>
    </row>
    <row r="547" spans="1:5" s="185" customFormat="1" x14ac:dyDescent="0.3">
      <c r="A547" s="186"/>
      <c r="B547" s="183"/>
      <c r="C547" s="183"/>
      <c r="D547" s="183"/>
      <c r="E547" s="184"/>
    </row>
    <row r="548" spans="1:5" s="185" customFormat="1" x14ac:dyDescent="0.3">
      <c r="A548" s="186"/>
      <c r="B548" s="183"/>
      <c r="C548" s="183"/>
      <c r="D548" s="183"/>
      <c r="E548" s="184"/>
    </row>
    <row r="549" spans="1:5" s="185" customFormat="1" x14ac:dyDescent="0.3">
      <c r="A549" s="186"/>
      <c r="B549" s="183"/>
      <c r="C549" s="183"/>
      <c r="D549" s="183"/>
      <c r="E549" s="184"/>
    </row>
    <row r="550" spans="1:5" s="185" customFormat="1" x14ac:dyDescent="0.3">
      <c r="A550" s="186"/>
      <c r="B550" s="183"/>
      <c r="C550" s="183"/>
      <c r="D550" s="183"/>
      <c r="E550" s="184"/>
    </row>
    <row r="551" spans="1:5" s="185" customFormat="1" x14ac:dyDescent="0.3">
      <c r="A551" s="186"/>
      <c r="B551" s="183"/>
      <c r="C551" s="183"/>
      <c r="D551" s="183"/>
      <c r="E551" s="184"/>
    </row>
    <row r="552" spans="1:5" s="185" customFormat="1" x14ac:dyDescent="0.3">
      <c r="A552" s="186"/>
      <c r="B552" s="183"/>
      <c r="C552" s="183"/>
      <c r="D552" s="183"/>
      <c r="E552" s="184"/>
    </row>
    <row r="553" spans="1:5" s="185" customFormat="1" x14ac:dyDescent="0.3">
      <c r="A553" s="186"/>
      <c r="B553" s="183"/>
      <c r="C553" s="183"/>
      <c r="D553" s="183"/>
      <c r="E553" s="184"/>
    </row>
    <row r="554" spans="1:5" s="185" customFormat="1" x14ac:dyDescent="0.3">
      <c r="A554" s="186"/>
      <c r="B554" s="183"/>
      <c r="C554" s="183"/>
      <c r="D554" s="183"/>
      <c r="E554" s="184"/>
    </row>
    <row r="555" spans="1:5" s="185" customFormat="1" x14ac:dyDescent="0.3">
      <c r="A555" s="186"/>
      <c r="B555" s="183"/>
      <c r="C555" s="183"/>
      <c r="D555" s="183"/>
      <c r="E555" s="184"/>
    </row>
    <row r="556" spans="1:5" s="185" customFormat="1" x14ac:dyDescent="0.3">
      <c r="A556" s="186"/>
      <c r="B556" s="183"/>
      <c r="C556" s="183"/>
      <c r="D556" s="183"/>
      <c r="E556" s="184"/>
    </row>
    <row r="557" spans="1:5" s="185" customFormat="1" x14ac:dyDescent="0.3">
      <c r="A557" s="186"/>
      <c r="B557" s="183"/>
      <c r="C557" s="183"/>
      <c r="D557" s="183"/>
      <c r="E557" s="184"/>
    </row>
    <row r="558" spans="1:5" s="185" customFormat="1" x14ac:dyDescent="0.3">
      <c r="A558" s="186"/>
      <c r="B558" s="183"/>
      <c r="C558" s="183"/>
      <c r="D558" s="183"/>
      <c r="E558" s="184"/>
    </row>
    <row r="559" spans="1:5" s="185" customFormat="1" x14ac:dyDescent="0.3">
      <c r="A559" s="186"/>
      <c r="B559" s="183"/>
      <c r="C559" s="183"/>
      <c r="D559" s="183"/>
      <c r="E559" s="184"/>
    </row>
    <row r="560" spans="1:5" s="185" customFormat="1" x14ac:dyDescent="0.3">
      <c r="A560" s="186"/>
      <c r="B560" s="183"/>
      <c r="C560" s="183"/>
      <c r="D560" s="183"/>
      <c r="E560" s="184"/>
    </row>
    <row r="561" spans="1:5" s="185" customFormat="1" x14ac:dyDescent="0.3">
      <c r="A561" s="186"/>
      <c r="B561" s="183"/>
      <c r="C561" s="183"/>
      <c r="D561" s="183"/>
      <c r="E561" s="184"/>
    </row>
    <row r="562" spans="1:5" s="185" customFormat="1" x14ac:dyDescent="0.3">
      <c r="A562" s="186"/>
      <c r="B562" s="183"/>
      <c r="C562" s="183"/>
      <c r="D562" s="183"/>
      <c r="E562" s="184"/>
    </row>
    <row r="563" spans="1:5" s="185" customFormat="1" x14ac:dyDescent="0.3">
      <c r="A563" s="186"/>
      <c r="B563" s="183"/>
      <c r="C563" s="183"/>
      <c r="D563" s="183"/>
      <c r="E563" s="184"/>
    </row>
    <row r="564" spans="1:5" s="185" customFormat="1" x14ac:dyDescent="0.3">
      <c r="A564" s="186"/>
      <c r="B564" s="183"/>
      <c r="C564" s="183"/>
      <c r="D564" s="183"/>
      <c r="E564" s="184"/>
    </row>
    <row r="565" spans="1:5" s="185" customFormat="1" x14ac:dyDescent="0.3">
      <c r="A565" s="186"/>
      <c r="B565" s="183"/>
      <c r="C565" s="183"/>
      <c r="D565" s="183"/>
      <c r="E565" s="184"/>
    </row>
    <row r="566" spans="1:5" s="185" customFormat="1" x14ac:dyDescent="0.3">
      <c r="A566" s="186"/>
      <c r="B566" s="183"/>
      <c r="C566" s="183"/>
      <c r="D566" s="183"/>
      <c r="E566" s="184"/>
    </row>
    <row r="567" spans="1:5" s="185" customFormat="1" x14ac:dyDescent="0.3">
      <c r="A567" s="186"/>
      <c r="B567" s="183"/>
      <c r="C567" s="183"/>
      <c r="D567" s="183"/>
      <c r="E567" s="184"/>
    </row>
    <row r="568" spans="1:5" s="185" customFormat="1" x14ac:dyDescent="0.3">
      <c r="A568" s="186"/>
      <c r="B568" s="183"/>
      <c r="C568" s="183"/>
      <c r="D568" s="183"/>
      <c r="E568" s="184"/>
    </row>
    <row r="569" spans="1:5" s="185" customFormat="1" x14ac:dyDescent="0.3">
      <c r="A569" s="186"/>
      <c r="B569" s="183"/>
      <c r="C569" s="183"/>
      <c r="D569" s="183"/>
      <c r="E569" s="184"/>
    </row>
    <row r="570" spans="1:5" s="185" customFormat="1" x14ac:dyDescent="0.3">
      <c r="A570" s="186"/>
      <c r="B570" s="183"/>
      <c r="C570" s="183"/>
      <c r="D570" s="183"/>
      <c r="E570" s="184"/>
    </row>
    <row r="571" spans="1:5" s="185" customFormat="1" x14ac:dyDescent="0.3">
      <c r="A571" s="186"/>
      <c r="B571" s="183"/>
      <c r="C571" s="183"/>
      <c r="D571" s="183"/>
      <c r="E571" s="184"/>
    </row>
    <row r="572" spans="1:5" s="185" customFormat="1" x14ac:dyDescent="0.3">
      <c r="A572" s="186"/>
      <c r="B572" s="183"/>
      <c r="C572" s="183"/>
      <c r="D572" s="183"/>
      <c r="E572" s="184"/>
    </row>
    <row r="573" spans="1:5" s="185" customFormat="1" x14ac:dyDescent="0.3">
      <c r="A573" s="186"/>
      <c r="B573" s="183"/>
      <c r="C573" s="183"/>
      <c r="D573" s="183"/>
      <c r="E573" s="184"/>
    </row>
    <row r="574" spans="1:5" s="185" customFormat="1" x14ac:dyDescent="0.3">
      <c r="A574" s="186"/>
      <c r="B574" s="183"/>
      <c r="C574" s="183"/>
      <c r="D574" s="183"/>
      <c r="E574" s="184"/>
    </row>
    <row r="575" spans="1:5" s="185" customFormat="1" x14ac:dyDescent="0.3">
      <c r="A575" s="186"/>
      <c r="B575" s="183"/>
      <c r="C575" s="183"/>
      <c r="D575" s="183"/>
      <c r="E575" s="184"/>
    </row>
    <row r="576" spans="1:5" s="185" customFormat="1" x14ac:dyDescent="0.3">
      <c r="A576" s="186"/>
      <c r="B576" s="183"/>
      <c r="C576" s="183"/>
      <c r="D576" s="183"/>
      <c r="E576" s="184"/>
    </row>
    <row r="577" spans="1:5" s="185" customFormat="1" x14ac:dyDescent="0.3">
      <c r="A577" s="186"/>
      <c r="B577" s="183"/>
      <c r="C577" s="183"/>
      <c r="D577" s="183"/>
      <c r="E577" s="184"/>
    </row>
    <row r="578" spans="1:5" s="185" customFormat="1" x14ac:dyDescent="0.3">
      <c r="A578" s="186"/>
      <c r="B578" s="183"/>
      <c r="C578" s="183"/>
      <c r="D578" s="183"/>
      <c r="E578" s="184"/>
    </row>
    <row r="579" spans="1:5" s="185" customFormat="1" x14ac:dyDescent="0.3">
      <c r="A579" s="186"/>
      <c r="B579" s="183"/>
      <c r="C579" s="183"/>
      <c r="D579" s="183"/>
      <c r="E579" s="184"/>
    </row>
    <row r="580" spans="1:5" s="185" customFormat="1" x14ac:dyDescent="0.3">
      <c r="A580" s="186"/>
      <c r="B580" s="183"/>
      <c r="C580" s="183"/>
      <c r="D580" s="183"/>
      <c r="E580" s="184"/>
    </row>
    <row r="581" spans="1:5" s="185" customFormat="1" x14ac:dyDescent="0.3">
      <c r="A581" s="186"/>
      <c r="B581" s="183"/>
      <c r="C581" s="183"/>
      <c r="D581" s="183"/>
      <c r="E581" s="184"/>
    </row>
    <row r="582" spans="1:5" s="185" customFormat="1" x14ac:dyDescent="0.3">
      <c r="A582" s="186"/>
      <c r="B582" s="183"/>
      <c r="C582" s="183"/>
      <c r="D582" s="183"/>
      <c r="E582" s="184"/>
    </row>
    <row r="583" spans="1:5" s="185" customFormat="1" x14ac:dyDescent="0.3">
      <c r="A583" s="186"/>
      <c r="B583" s="183"/>
      <c r="C583" s="183"/>
      <c r="D583" s="183"/>
      <c r="E583" s="184"/>
    </row>
    <row r="584" spans="1:5" s="185" customFormat="1" x14ac:dyDescent="0.3">
      <c r="A584" s="186"/>
      <c r="B584" s="183"/>
      <c r="C584" s="183"/>
      <c r="D584" s="183"/>
      <c r="E584" s="184"/>
    </row>
    <row r="585" spans="1:5" s="185" customFormat="1" x14ac:dyDescent="0.3">
      <c r="A585" s="186"/>
      <c r="B585" s="183"/>
      <c r="C585" s="183"/>
      <c r="D585" s="183"/>
      <c r="E585" s="184"/>
    </row>
    <row r="586" spans="1:5" s="185" customFormat="1" x14ac:dyDescent="0.3">
      <c r="A586" s="186"/>
      <c r="B586" s="183"/>
      <c r="C586" s="183"/>
      <c r="D586" s="183"/>
      <c r="E586" s="184"/>
    </row>
    <row r="587" spans="1:5" s="185" customFormat="1" x14ac:dyDescent="0.3">
      <c r="A587" s="186"/>
      <c r="B587" s="183"/>
      <c r="C587" s="183"/>
      <c r="D587" s="183"/>
      <c r="E587" s="184"/>
    </row>
    <row r="588" spans="1:5" s="185" customFormat="1" x14ac:dyDescent="0.3">
      <c r="A588" s="186"/>
      <c r="B588" s="183"/>
      <c r="C588" s="183"/>
      <c r="D588" s="183"/>
      <c r="E588" s="184"/>
    </row>
    <row r="589" spans="1:5" s="185" customFormat="1" x14ac:dyDescent="0.3">
      <c r="A589" s="186"/>
      <c r="B589" s="183"/>
      <c r="C589" s="183"/>
      <c r="D589" s="183"/>
      <c r="E589" s="184"/>
    </row>
    <row r="590" spans="1:5" s="185" customFormat="1" x14ac:dyDescent="0.3">
      <c r="A590" s="186"/>
      <c r="B590" s="183"/>
      <c r="C590" s="183"/>
      <c r="D590" s="183"/>
      <c r="E590" s="184"/>
    </row>
    <row r="591" spans="1:5" s="185" customFormat="1" x14ac:dyDescent="0.3">
      <c r="A591" s="186"/>
      <c r="B591" s="183"/>
      <c r="C591" s="183"/>
      <c r="D591" s="183"/>
      <c r="E591" s="184"/>
    </row>
    <row r="592" spans="1:5" s="185" customFormat="1" x14ac:dyDescent="0.3">
      <c r="A592" s="186"/>
      <c r="B592" s="183"/>
      <c r="C592" s="183"/>
      <c r="D592" s="183"/>
      <c r="E592" s="184"/>
    </row>
    <row r="593" spans="1:5" s="185" customFormat="1" x14ac:dyDescent="0.3">
      <c r="A593" s="186"/>
      <c r="B593" s="183"/>
      <c r="C593" s="183"/>
      <c r="D593" s="183"/>
      <c r="E593" s="184"/>
    </row>
    <row r="594" spans="1:5" s="185" customFormat="1" x14ac:dyDescent="0.3">
      <c r="A594" s="186"/>
      <c r="B594" s="183"/>
      <c r="C594" s="183"/>
      <c r="D594" s="183"/>
      <c r="E594" s="184"/>
    </row>
    <row r="595" spans="1:5" s="185" customFormat="1" x14ac:dyDescent="0.3">
      <c r="A595" s="186"/>
      <c r="B595" s="183"/>
      <c r="C595" s="183"/>
      <c r="D595" s="183"/>
      <c r="E595" s="184"/>
    </row>
    <row r="596" spans="1:5" s="185" customFormat="1" x14ac:dyDescent="0.3">
      <c r="A596" s="186"/>
      <c r="B596" s="183"/>
      <c r="C596" s="183"/>
      <c r="D596" s="183"/>
      <c r="E596" s="184"/>
    </row>
    <row r="597" spans="1:5" s="185" customFormat="1" x14ac:dyDescent="0.3">
      <c r="A597" s="186"/>
      <c r="B597" s="183"/>
      <c r="C597" s="183"/>
      <c r="D597" s="183"/>
      <c r="E597" s="184"/>
    </row>
    <row r="598" spans="1:5" s="185" customFormat="1" x14ac:dyDescent="0.3">
      <c r="A598" s="186"/>
      <c r="B598" s="183"/>
      <c r="C598" s="183"/>
      <c r="D598" s="183"/>
      <c r="E598" s="184"/>
    </row>
    <row r="599" spans="1:5" s="185" customFormat="1" x14ac:dyDescent="0.3">
      <c r="A599" s="186"/>
      <c r="B599" s="183"/>
      <c r="C599" s="183"/>
      <c r="D599" s="183"/>
      <c r="E599" s="184"/>
    </row>
    <row r="600" spans="1:5" s="185" customFormat="1" x14ac:dyDescent="0.3">
      <c r="A600" s="186"/>
      <c r="B600" s="183"/>
      <c r="C600" s="183"/>
      <c r="D600" s="183"/>
      <c r="E600" s="184"/>
    </row>
    <row r="601" spans="1:5" s="185" customFormat="1" x14ac:dyDescent="0.3">
      <c r="A601" s="186"/>
      <c r="B601" s="183"/>
      <c r="C601" s="183"/>
      <c r="D601" s="183"/>
      <c r="E601" s="184"/>
    </row>
    <row r="602" spans="1:5" s="185" customFormat="1" x14ac:dyDescent="0.3">
      <c r="A602" s="186"/>
      <c r="B602" s="183"/>
      <c r="C602" s="183"/>
      <c r="D602" s="183"/>
      <c r="E602" s="184"/>
    </row>
    <row r="603" spans="1:5" s="185" customFormat="1" x14ac:dyDescent="0.3">
      <c r="A603" s="186"/>
      <c r="B603" s="183"/>
      <c r="C603" s="183"/>
      <c r="D603" s="183"/>
      <c r="E603" s="184"/>
    </row>
    <row r="604" spans="1:5" s="185" customFormat="1" x14ac:dyDescent="0.3">
      <c r="A604" s="186"/>
      <c r="B604" s="183"/>
      <c r="C604" s="183"/>
      <c r="D604" s="183"/>
      <c r="E604" s="184"/>
    </row>
    <row r="605" spans="1:5" s="185" customFormat="1" x14ac:dyDescent="0.3">
      <c r="A605" s="186"/>
      <c r="B605" s="183"/>
      <c r="C605" s="183"/>
      <c r="D605" s="183"/>
      <c r="E605" s="184"/>
    </row>
    <row r="606" spans="1:5" s="185" customFormat="1" x14ac:dyDescent="0.3">
      <c r="A606" s="186"/>
      <c r="B606" s="183"/>
      <c r="C606" s="183"/>
      <c r="D606" s="183"/>
      <c r="E606" s="184"/>
    </row>
    <row r="607" spans="1:5" s="185" customFormat="1" x14ac:dyDescent="0.3">
      <c r="A607" s="186"/>
      <c r="B607" s="183"/>
      <c r="C607" s="183"/>
      <c r="D607" s="183"/>
      <c r="E607" s="184"/>
    </row>
    <row r="608" spans="1:5" s="185" customFormat="1" x14ac:dyDescent="0.3">
      <c r="A608" s="186"/>
      <c r="B608" s="183"/>
      <c r="C608" s="183"/>
      <c r="D608" s="183"/>
      <c r="E608" s="184"/>
    </row>
    <row r="609" spans="1:5" s="185" customFormat="1" x14ac:dyDescent="0.3">
      <c r="A609" s="186"/>
      <c r="B609" s="183"/>
      <c r="C609" s="183"/>
      <c r="D609" s="183"/>
      <c r="E609" s="184"/>
    </row>
    <row r="610" spans="1:5" s="185" customFormat="1" x14ac:dyDescent="0.3">
      <c r="A610" s="186"/>
      <c r="B610" s="183"/>
      <c r="C610" s="183"/>
      <c r="D610" s="183"/>
      <c r="E610" s="184"/>
    </row>
    <row r="611" spans="1:5" s="185" customFormat="1" x14ac:dyDescent="0.3">
      <c r="A611" s="186"/>
      <c r="B611" s="183"/>
      <c r="C611" s="183"/>
      <c r="D611" s="183"/>
      <c r="E611" s="184"/>
    </row>
    <row r="612" spans="1:5" s="185" customFormat="1" x14ac:dyDescent="0.3">
      <c r="A612" s="186"/>
      <c r="B612" s="183"/>
      <c r="C612" s="183"/>
      <c r="D612" s="183"/>
      <c r="E612" s="184"/>
    </row>
    <row r="613" spans="1:5" s="185" customFormat="1" x14ac:dyDescent="0.3">
      <c r="A613" s="186"/>
      <c r="B613" s="183"/>
      <c r="C613" s="183"/>
      <c r="D613" s="183"/>
      <c r="E613" s="184"/>
    </row>
    <row r="614" spans="1:5" s="185" customFormat="1" x14ac:dyDescent="0.3">
      <c r="A614" s="186"/>
      <c r="B614" s="183"/>
      <c r="C614" s="183"/>
      <c r="D614" s="183"/>
      <c r="E614" s="184"/>
    </row>
    <row r="615" spans="1:5" s="185" customFormat="1" x14ac:dyDescent="0.3">
      <c r="A615" s="186"/>
      <c r="B615" s="183"/>
      <c r="C615" s="183"/>
      <c r="D615" s="183"/>
      <c r="E615" s="184"/>
    </row>
    <row r="616" spans="1:5" s="185" customFormat="1" x14ac:dyDescent="0.3">
      <c r="A616" s="186"/>
      <c r="B616" s="183"/>
      <c r="C616" s="183"/>
      <c r="D616" s="183"/>
      <c r="E616" s="184"/>
    </row>
    <row r="617" spans="1:5" s="185" customFormat="1" x14ac:dyDescent="0.3">
      <c r="A617" s="186"/>
      <c r="B617" s="183"/>
      <c r="C617" s="183"/>
      <c r="D617" s="183"/>
      <c r="E617" s="184"/>
    </row>
    <row r="618" spans="1:5" s="185" customFormat="1" x14ac:dyDescent="0.3">
      <c r="A618" s="186"/>
      <c r="B618" s="183"/>
      <c r="C618" s="183"/>
      <c r="D618" s="183"/>
      <c r="E618" s="184"/>
    </row>
    <row r="619" spans="1:5" s="185" customFormat="1" x14ac:dyDescent="0.3">
      <c r="A619" s="186"/>
      <c r="B619" s="183"/>
      <c r="C619" s="183"/>
      <c r="D619" s="183"/>
      <c r="E619" s="184"/>
    </row>
    <row r="620" spans="1:5" s="185" customFormat="1" x14ac:dyDescent="0.3">
      <c r="A620" s="186"/>
      <c r="B620" s="183"/>
      <c r="C620" s="183"/>
      <c r="D620" s="183"/>
      <c r="E620" s="184"/>
    </row>
    <row r="621" spans="1:5" s="185" customFormat="1" x14ac:dyDescent="0.3">
      <c r="A621" s="186"/>
      <c r="B621" s="183"/>
      <c r="C621" s="183"/>
      <c r="D621" s="183"/>
      <c r="E621" s="184"/>
    </row>
    <row r="622" spans="1:5" s="185" customFormat="1" x14ac:dyDescent="0.3">
      <c r="A622" s="186"/>
      <c r="B622" s="183"/>
      <c r="C622" s="183"/>
      <c r="D622" s="183"/>
      <c r="E622" s="184"/>
    </row>
    <row r="623" spans="1:5" s="185" customFormat="1" x14ac:dyDescent="0.3">
      <c r="A623" s="186"/>
      <c r="B623" s="183"/>
      <c r="C623" s="183"/>
      <c r="D623" s="183"/>
      <c r="E623" s="184"/>
    </row>
    <row r="624" spans="1:5" s="185" customFormat="1" x14ac:dyDescent="0.3">
      <c r="A624" s="186"/>
      <c r="B624" s="183"/>
      <c r="C624" s="183"/>
      <c r="D624" s="183"/>
      <c r="E624" s="184"/>
    </row>
    <row r="625" spans="1:5" s="185" customFormat="1" x14ac:dyDescent="0.3">
      <c r="A625" s="186"/>
      <c r="B625" s="183"/>
      <c r="C625" s="183"/>
      <c r="D625" s="183"/>
      <c r="E625" s="184"/>
    </row>
    <row r="626" spans="1:5" s="185" customFormat="1" x14ac:dyDescent="0.3">
      <c r="A626" s="186"/>
      <c r="B626" s="183"/>
      <c r="C626" s="183"/>
      <c r="D626" s="183"/>
      <c r="E626" s="184"/>
    </row>
    <row r="627" spans="1:5" s="185" customFormat="1" x14ac:dyDescent="0.3">
      <c r="A627" s="186"/>
      <c r="B627" s="183"/>
      <c r="C627" s="183"/>
      <c r="D627" s="183"/>
      <c r="E627" s="184"/>
    </row>
    <row r="628" spans="1:5" s="185" customFormat="1" x14ac:dyDescent="0.3">
      <c r="A628" s="186"/>
      <c r="B628" s="183"/>
      <c r="C628" s="183"/>
      <c r="D628" s="183"/>
      <c r="E628" s="184"/>
    </row>
    <row r="629" spans="1:5" s="185" customFormat="1" x14ac:dyDescent="0.3">
      <c r="A629" s="186"/>
      <c r="B629" s="183"/>
      <c r="C629" s="183"/>
      <c r="D629" s="183"/>
      <c r="E629" s="184"/>
    </row>
    <row r="630" spans="1:5" s="185" customFormat="1" x14ac:dyDescent="0.3">
      <c r="A630" s="186"/>
      <c r="B630" s="183"/>
      <c r="C630" s="183"/>
      <c r="D630" s="183"/>
      <c r="E630" s="184"/>
    </row>
    <row r="631" spans="1:5" s="185" customFormat="1" x14ac:dyDescent="0.3">
      <c r="A631" s="186"/>
      <c r="B631" s="183"/>
      <c r="C631" s="183"/>
      <c r="D631" s="183"/>
      <c r="E631" s="184"/>
    </row>
    <row r="632" spans="1:5" s="185" customFormat="1" x14ac:dyDescent="0.3">
      <c r="A632" s="186"/>
      <c r="B632" s="183"/>
      <c r="C632" s="183"/>
      <c r="D632" s="183"/>
      <c r="E632" s="184"/>
    </row>
    <row r="633" spans="1:5" s="185" customFormat="1" x14ac:dyDescent="0.3">
      <c r="A633" s="186"/>
      <c r="B633" s="183"/>
      <c r="C633" s="183"/>
      <c r="D633" s="183"/>
      <c r="E633" s="184"/>
    </row>
    <row r="634" spans="1:5" s="185" customFormat="1" x14ac:dyDescent="0.3">
      <c r="A634" s="186"/>
      <c r="B634" s="183"/>
      <c r="C634" s="183"/>
      <c r="D634" s="183"/>
      <c r="E634" s="184"/>
    </row>
    <row r="635" spans="1:5" s="185" customFormat="1" x14ac:dyDescent="0.3">
      <c r="A635" s="186"/>
      <c r="B635" s="183"/>
      <c r="C635" s="183"/>
      <c r="D635" s="183"/>
      <c r="E635" s="184"/>
    </row>
    <row r="636" spans="1:5" s="185" customFormat="1" x14ac:dyDescent="0.3">
      <c r="A636" s="186"/>
      <c r="B636" s="183"/>
      <c r="C636" s="183"/>
      <c r="D636" s="183"/>
      <c r="E636" s="184"/>
    </row>
    <row r="637" spans="1:5" s="185" customFormat="1" x14ac:dyDescent="0.3">
      <c r="A637" s="186"/>
      <c r="B637" s="183"/>
      <c r="C637" s="183"/>
      <c r="D637" s="183"/>
      <c r="E637" s="184"/>
    </row>
    <row r="638" spans="1:5" s="185" customFormat="1" x14ac:dyDescent="0.3">
      <c r="A638" s="186"/>
      <c r="B638" s="183"/>
      <c r="C638" s="183"/>
      <c r="D638" s="183"/>
      <c r="E638" s="184"/>
    </row>
    <row r="639" spans="1:5" s="185" customFormat="1" x14ac:dyDescent="0.3">
      <c r="A639" s="186"/>
      <c r="B639" s="183"/>
      <c r="C639" s="183"/>
      <c r="D639" s="183"/>
      <c r="E639" s="184"/>
    </row>
    <row r="640" spans="1:5" s="185" customFormat="1" x14ac:dyDescent="0.3">
      <c r="A640" s="186"/>
      <c r="B640" s="183"/>
      <c r="C640" s="183"/>
      <c r="D640" s="183"/>
      <c r="E640" s="184"/>
    </row>
    <row r="641" spans="1:5" s="185" customFormat="1" x14ac:dyDescent="0.3">
      <c r="A641" s="186"/>
      <c r="B641" s="183"/>
      <c r="C641" s="183"/>
      <c r="D641" s="183"/>
      <c r="E641" s="184"/>
    </row>
    <row r="642" spans="1:5" s="185" customFormat="1" x14ac:dyDescent="0.3">
      <c r="A642" s="186"/>
      <c r="B642" s="183"/>
      <c r="C642" s="183"/>
      <c r="D642" s="183"/>
      <c r="E642" s="184"/>
    </row>
    <row r="643" spans="1:5" s="185" customFormat="1" x14ac:dyDescent="0.3">
      <c r="A643" s="186"/>
      <c r="B643" s="183"/>
      <c r="C643" s="183"/>
      <c r="D643" s="183"/>
      <c r="E643" s="184"/>
    </row>
    <row r="644" spans="1:5" s="185" customFormat="1" x14ac:dyDescent="0.3">
      <c r="A644" s="186"/>
      <c r="B644" s="183"/>
      <c r="C644" s="183"/>
      <c r="D644" s="183"/>
      <c r="E644" s="184"/>
    </row>
    <row r="645" spans="1:5" s="185" customFormat="1" x14ac:dyDescent="0.3">
      <c r="A645" s="186"/>
      <c r="B645" s="183"/>
      <c r="C645" s="183"/>
      <c r="D645" s="183"/>
      <c r="E645" s="184"/>
    </row>
    <row r="646" spans="1:5" s="185" customFormat="1" x14ac:dyDescent="0.3">
      <c r="A646" s="186"/>
      <c r="B646" s="183"/>
      <c r="C646" s="183"/>
      <c r="D646" s="183"/>
      <c r="E646" s="184"/>
    </row>
    <row r="647" spans="1:5" s="185" customFormat="1" x14ac:dyDescent="0.3">
      <c r="A647" s="186"/>
      <c r="B647" s="183"/>
      <c r="C647" s="183"/>
      <c r="D647" s="183"/>
      <c r="E647" s="184"/>
    </row>
    <row r="648" spans="1:5" s="185" customFormat="1" x14ac:dyDescent="0.3">
      <c r="A648" s="186"/>
      <c r="B648" s="183"/>
      <c r="C648" s="183"/>
      <c r="D648" s="183"/>
      <c r="E648" s="184"/>
    </row>
    <row r="649" spans="1:5" s="185" customFormat="1" x14ac:dyDescent="0.3">
      <c r="A649" s="186"/>
      <c r="B649" s="183"/>
      <c r="C649" s="183"/>
      <c r="D649" s="183"/>
      <c r="E649" s="184"/>
    </row>
    <row r="650" spans="1:5" s="185" customFormat="1" x14ac:dyDescent="0.3">
      <c r="A650" s="186"/>
      <c r="B650" s="183"/>
      <c r="C650" s="183"/>
      <c r="D650" s="183"/>
      <c r="E650" s="184"/>
    </row>
    <row r="651" spans="1:5" s="185" customFormat="1" x14ac:dyDescent="0.3">
      <c r="A651" s="186"/>
      <c r="B651" s="183"/>
      <c r="C651" s="183"/>
      <c r="D651" s="183"/>
      <c r="E651" s="184"/>
    </row>
    <row r="652" spans="1:5" s="185" customFormat="1" x14ac:dyDescent="0.3">
      <c r="A652" s="186"/>
      <c r="B652" s="183"/>
      <c r="C652" s="183"/>
      <c r="D652" s="183"/>
      <c r="E652" s="184"/>
    </row>
    <row r="653" spans="1:5" s="185" customFormat="1" x14ac:dyDescent="0.3">
      <c r="A653" s="186"/>
      <c r="B653" s="183"/>
      <c r="C653" s="183"/>
      <c r="D653" s="183"/>
      <c r="E653" s="184"/>
    </row>
    <row r="654" spans="1:5" s="185" customFormat="1" x14ac:dyDescent="0.3">
      <c r="A654" s="186"/>
      <c r="B654" s="183"/>
      <c r="C654" s="183"/>
      <c r="D654" s="183"/>
      <c r="E654" s="184"/>
    </row>
    <row r="655" spans="1:5" s="185" customFormat="1" x14ac:dyDescent="0.3">
      <c r="A655" s="186"/>
      <c r="B655" s="183"/>
      <c r="C655" s="183"/>
      <c r="D655" s="183"/>
      <c r="E655" s="184"/>
    </row>
    <row r="656" spans="1:5" s="185" customFormat="1" x14ac:dyDescent="0.3">
      <c r="A656" s="186"/>
      <c r="B656" s="183"/>
      <c r="C656" s="183"/>
      <c r="D656" s="183"/>
      <c r="E656" s="184"/>
    </row>
    <row r="657" spans="1:5" s="185" customFormat="1" x14ac:dyDescent="0.3">
      <c r="A657" s="186"/>
      <c r="B657" s="183"/>
      <c r="C657" s="183"/>
      <c r="D657" s="183"/>
      <c r="E657" s="184"/>
    </row>
    <row r="658" spans="1:5" s="185" customFormat="1" x14ac:dyDescent="0.3">
      <c r="A658" s="186"/>
      <c r="B658" s="183"/>
      <c r="C658" s="183"/>
      <c r="D658" s="183"/>
      <c r="E658" s="184"/>
    </row>
    <row r="659" spans="1:5" s="185" customFormat="1" x14ac:dyDescent="0.3">
      <c r="A659" s="186"/>
      <c r="B659" s="183"/>
      <c r="C659" s="183"/>
      <c r="D659" s="183"/>
      <c r="E659" s="184"/>
    </row>
    <row r="660" spans="1:5" s="185" customFormat="1" x14ac:dyDescent="0.3">
      <c r="A660" s="186"/>
      <c r="B660" s="183"/>
      <c r="C660" s="183"/>
      <c r="D660" s="183"/>
      <c r="E660" s="184"/>
    </row>
    <row r="661" spans="1:5" s="185" customFormat="1" x14ac:dyDescent="0.3">
      <c r="A661" s="186"/>
      <c r="B661" s="183"/>
      <c r="C661" s="183"/>
      <c r="D661" s="183"/>
      <c r="E661" s="184"/>
    </row>
    <row r="662" spans="1:5" s="185" customFormat="1" x14ac:dyDescent="0.3">
      <c r="A662" s="186"/>
      <c r="B662" s="183"/>
      <c r="C662" s="183"/>
      <c r="D662" s="183"/>
      <c r="E662" s="184"/>
    </row>
    <row r="663" spans="1:5" s="185" customFormat="1" x14ac:dyDescent="0.3">
      <c r="A663" s="186"/>
      <c r="B663" s="183"/>
      <c r="C663" s="183"/>
      <c r="D663" s="183"/>
      <c r="E663" s="184"/>
    </row>
    <row r="664" spans="1:5" s="185" customFormat="1" x14ac:dyDescent="0.3">
      <c r="A664" s="186"/>
      <c r="B664" s="183"/>
      <c r="C664" s="183"/>
      <c r="D664" s="183"/>
      <c r="E664" s="184"/>
    </row>
    <row r="665" spans="1:5" s="185" customFormat="1" x14ac:dyDescent="0.3">
      <c r="A665" s="186"/>
      <c r="B665" s="183"/>
      <c r="C665" s="183"/>
      <c r="D665" s="183"/>
      <c r="E665" s="184"/>
    </row>
    <row r="666" spans="1:5" s="185" customFormat="1" x14ac:dyDescent="0.3">
      <c r="A666" s="186"/>
      <c r="B666" s="183"/>
      <c r="C666" s="183"/>
      <c r="D666" s="183"/>
      <c r="E666" s="184"/>
    </row>
    <row r="667" spans="1:5" s="185" customFormat="1" x14ac:dyDescent="0.3">
      <c r="A667" s="186"/>
      <c r="B667" s="183"/>
      <c r="C667" s="183"/>
      <c r="D667" s="183"/>
      <c r="E667" s="184"/>
    </row>
    <row r="668" spans="1:5" s="185" customFormat="1" x14ac:dyDescent="0.3">
      <c r="A668" s="186"/>
      <c r="B668" s="183"/>
      <c r="C668" s="183"/>
      <c r="D668" s="183"/>
      <c r="E668" s="184"/>
    </row>
    <row r="669" spans="1:5" s="185" customFormat="1" x14ac:dyDescent="0.3">
      <c r="A669" s="186"/>
      <c r="B669" s="183"/>
      <c r="C669" s="183"/>
      <c r="D669" s="183"/>
      <c r="E669" s="184"/>
    </row>
    <row r="670" spans="1:5" s="185" customFormat="1" x14ac:dyDescent="0.3">
      <c r="A670" s="186"/>
      <c r="B670" s="183"/>
      <c r="C670" s="183"/>
      <c r="D670" s="183"/>
      <c r="E670" s="184"/>
    </row>
    <row r="671" spans="1:5" s="185" customFormat="1" x14ac:dyDescent="0.3">
      <c r="A671" s="186"/>
      <c r="B671" s="183"/>
      <c r="C671" s="183"/>
      <c r="D671" s="183"/>
      <c r="E671" s="184"/>
    </row>
    <row r="672" spans="1:5" s="185" customFormat="1" x14ac:dyDescent="0.3">
      <c r="A672" s="186"/>
      <c r="B672" s="183"/>
      <c r="C672" s="183"/>
      <c r="D672" s="183"/>
      <c r="E672" s="184"/>
    </row>
    <row r="673" spans="1:5" s="185" customFormat="1" x14ac:dyDescent="0.3">
      <c r="A673" s="186"/>
      <c r="B673" s="183"/>
      <c r="C673" s="183"/>
      <c r="D673" s="183"/>
      <c r="E673" s="184"/>
    </row>
    <row r="674" spans="1:5" s="185" customFormat="1" x14ac:dyDescent="0.3">
      <c r="A674" s="186"/>
      <c r="B674" s="183"/>
      <c r="C674" s="183"/>
      <c r="D674" s="183"/>
      <c r="E674" s="184"/>
    </row>
    <row r="675" spans="1:5" s="185" customFormat="1" x14ac:dyDescent="0.3">
      <c r="A675" s="186"/>
      <c r="B675" s="183"/>
      <c r="C675" s="183"/>
      <c r="D675" s="183"/>
      <c r="E675" s="184"/>
    </row>
    <row r="676" spans="1:5" s="185" customFormat="1" x14ac:dyDescent="0.3">
      <c r="A676" s="186"/>
      <c r="B676" s="183"/>
      <c r="C676" s="183"/>
      <c r="D676" s="183"/>
      <c r="E676" s="184"/>
    </row>
    <row r="677" spans="1:5" s="185" customFormat="1" x14ac:dyDescent="0.3">
      <c r="A677" s="186"/>
      <c r="B677" s="183"/>
      <c r="C677" s="183"/>
      <c r="D677" s="183"/>
      <c r="E677" s="184"/>
    </row>
    <row r="678" spans="1:5" s="185" customFormat="1" x14ac:dyDescent="0.3">
      <c r="A678" s="186"/>
      <c r="B678" s="183"/>
      <c r="C678" s="183"/>
      <c r="D678" s="183"/>
      <c r="E678" s="184"/>
    </row>
    <row r="679" spans="1:5" s="185" customFormat="1" x14ac:dyDescent="0.3">
      <c r="A679" s="186"/>
      <c r="B679" s="183"/>
      <c r="C679" s="183"/>
      <c r="D679" s="183"/>
      <c r="E679" s="184"/>
    </row>
    <row r="680" spans="1:5" s="185" customFormat="1" x14ac:dyDescent="0.3">
      <c r="A680" s="186"/>
      <c r="B680" s="183"/>
      <c r="C680" s="183"/>
      <c r="D680" s="183"/>
      <c r="E680" s="184"/>
    </row>
    <row r="681" spans="1:5" s="185" customFormat="1" x14ac:dyDescent="0.3">
      <c r="A681" s="186"/>
      <c r="B681" s="183"/>
      <c r="C681" s="183"/>
      <c r="D681" s="183"/>
      <c r="E681" s="184"/>
    </row>
    <row r="682" spans="1:5" s="185" customFormat="1" x14ac:dyDescent="0.3">
      <c r="A682" s="186"/>
      <c r="B682" s="183"/>
      <c r="C682" s="183"/>
      <c r="D682" s="183"/>
      <c r="E682" s="184"/>
    </row>
    <row r="683" spans="1:5" s="185" customFormat="1" x14ac:dyDescent="0.3">
      <c r="A683" s="186"/>
      <c r="B683" s="183"/>
      <c r="C683" s="183"/>
      <c r="D683" s="183"/>
      <c r="E683" s="184"/>
    </row>
    <row r="684" spans="1:5" s="185" customFormat="1" x14ac:dyDescent="0.3">
      <c r="A684" s="186"/>
      <c r="B684" s="183"/>
      <c r="C684" s="183"/>
      <c r="D684" s="183"/>
      <c r="E684" s="184"/>
    </row>
    <row r="685" spans="1:5" s="185" customFormat="1" x14ac:dyDescent="0.3">
      <c r="A685" s="186"/>
      <c r="B685" s="183"/>
      <c r="C685" s="183"/>
      <c r="D685" s="183"/>
      <c r="E685" s="184"/>
    </row>
    <row r="686" spans="1:5" s="185" customFormat="1" x14ac:dyDescent="0.3">
      <c r="A686" s="186"/>
      <c r="B686" s="183"/>
      <c r="C686" s="183"/>
      <c r="D686" s="183"/>
      <c r="E686" s="184"/>
    </row>
    <row r="687" spans="1:5" s="185" customFormat="1" x14ac:dyDescent="0.3">
      <c r="A687" s="186"/>
      <c r="B687" s="183"/>
      <c r="C687" s="183"/>
      <c r="D687" s="183"/>
      <c r="E687" s="184"/>
    </row>
    <row r="688" spans="1:5" s="185" customFormat="1" x14ac:dyDescent="0.3">
      <c r="A688" s="186"/>
      <c r="B688" s="183"/>
      <c r="C688" s="183"/>
      <c r="D688" s="183"/>
      <c r="E688" s="184"/>
    </row>
    <row r="689" spans="1:5" s="185" customFormat="1" x14ac:dyDescent="0.3">
      <c r="A689" s="186"/>
      <c r="B689" s="183"/>
      <c r="C689" s="183"/>
      <c r="D689" s="183"/>
      <c r="E689" s="184"/>
    </row>
    <row r="690" spans="1:5" s="185" customFormat="1" x14ac:dyDescent="0.3">
      <c r="A690" s="186"/>
      <c r="B690" s="183"/>
      <c r="C690" s="183"/>
      <c r="D690" s="183"/>
      <c r="E690" s="184"/>
    </row>
    <row r="691" spans="1:5" s="185" customFormat="1" x14ac:dyDescent="0.3">
      <c r="A691" s="186"/>
      <c r="B691" s="183"/>
      <c r="C691" s="183"/>
      <c r="D691" s="183"/>
      <c r="E691" s="184"/>
    </row>
    <row r="692" spans="1:5" s="185" customFormat="1" x14ac:dyDescent="0.3">
      <c r="A692" s="186"/>
      <c r="B692" s="183"/>
      <c r="C692" s="183"/>
      <c r="D692" s="183"/>
      <c r="E692" s="184"/>
    </row>
    <row r="693" spans="1:5" s="185" customFormat="1" x14ac:dyDescent="0.3">
      <c r="A693" s="186"/>
      <c r="B693" s="183"/>
      <c r="C693" s="183"/>
      <c r="D693" s="183"/>
      <c r="E693" s="184"/>
    </row>
    <row r="694" spans="1:5" s="185" customFormat="1" x14ac:dyDescent="0.3">
      <c r="A694" s="186"/>
      <c r="B694" s="183"/>
      <c r="C694" s="183"/>
      <c r="D694" s="183"/>
      <c r="E694" s="184"/>
    </row>
    <row r="695" spans="1:5" s="185" customFormat="1" x14ac:dyDescent="0.3">
      <c r="A695" s="186"/>
      <c r="B695" s="183"/>
      <c r="C695" s="183"/>
      <c r="D695" s="183"/>
      <c r="E695" s="184"/>
    </row>
    <row r="696" spans="1:5" s="185" customFormat="1" x14ac:dyDescent="0.3">
      <c r="A696" s="186"/>
      <c r="B696" s="183"/>
      <c r="C696" s="183"/>
      <c r="D696" s="183"/>
      <c r="E696" s="184"/>
    </row>
    <row r="697" spans="1:5" s="185" customFormat="1" x14ac:dyDescent="0.3">
      <c r="A697" s="186"/>
      <c r="B697" s="183"/>
      <c r="C697" s="183"/>
      <c r="D697" s="183"/>
      <c r="E697" s="184"/>
    </row>
    <row r="698" spans="1:5" s="185" customFormat="1" x14ac:dyDescent="0.3">
      <c r="A698" s="186"/>
      <c r="B698" s="183"/>
      <c r="C698" s="183"/>
      <c r="D698" s="183"/>
      <c r="E698" s="184"/>
    </row>
    <row r="699" spans="1:5" s="185" customFormat="1" x14ac:dyDescent="0.3">
      <c r="A699" s="186"/>
      <c r="B699" s="183"/>
      <c r="C699" s="183"/>
      <c r="D699" s="183"/>
      <c r="E699" s="184"/>
    </row>
    <row r="700" spans="1:5" s="185" customFormat="1" x14ac:dyDescent="0.3">
      <c r="A700" s="186"/>
      <c r="B700" s="183"/>
      <c r="C700" s="183"/>
      <c r="D700" s="183"/>
      <c r="E700" s="184"/>
    </row>
    <row r="701" spans="1:5" s="185" customFormat="1" x14ac:dyDescent="0.3">
      <c r="A701" s="186"/>
      <c r="B701" s="183"/>
      <c r="C701" s="183"/>
      <c r="D701" s="183"/>
      <c r="E701" s="184"/>
    </row>
    <row r="702" spans="1:5" s="185" customFormat="1" x14ac:dyDescent="0.3">
      <c r="A702" s="186"/>
      <c r="B702" s="183"/>
      <c r="C702" s="183"/>
      <c r="D702" s="183"/>
      <c r="E702" s="184"/>
    </row>
    <row r="703" spans="1:5" s="185" customFormat="1" x14ac:dyDescent="0.3">
      <c r="A703" s="186"/>
      <c r="B703" s="183"/>
      <c r="C703" s="183"/>
      <c r="D703" s="183"/>
      <c r="E703" s="184"/>
    </row>
    <row r="704" spans="1:5" s="185" customFormat="1" x14ac:dyDescent="0.3">
      <c r="A704" s="186"/>
      <c r="B704" s="183"/>
      <c r="C704" s="183"/>
      <c r="D704" s="183"/>
      <c r="E704" s="184"/>
    </row>
    <row r="705" spans="1:5" s="185" customFormat="1" x14ac:dyDescent="0.3">
      <c r="A705" s="186"/>
      <c r="B705" s="183"/>
      <c r="C705" s="183"/>
      <c r="D705" s="183"/>
      <c r="E705" s="184"/>
    </row>
    <row r="706" spans="1:5" s="185" customFormat="1" x14ac:dyDescent="0.3">
      <c r="A706" s="186"/>
      <c r="B706" s="183"/>
      <c r="C706" s="183"/>
      <c r="D706" s="183"/>
      <c r="E706" s="184"/>
    </row>
    <row r="707" spans="1:5" s="185" customFormat="1" x14ac:dyDescent="0.3">
      <c r="A707" s="186"/>
      <c r="B707" s="183"/>
      <c r="C707" s="183"/>
      <c r="D707" s="183"/>
      <c r="E707" s="184"/>
    </row>
    <row r="708" spans="1:5" s="185" customFormat="1" x14ac:dyDescent="0.3">
      <c r="A708" s="186"/>
      <c r="B708" s="183"/>
      <c r="C708" s="183"/>
      <c r="D708" s="183"/>
      <c r="E708" s="184"/>
    </row>
    <row r="709" spans="1:5" s="185" customFormat="1" x14ac:dyDescent="0.3">
      <c r="A709" s="186"/>
      <c r="B709" s="183"/>
      <c r="C709" s="183"/>
      <c r="D709" s="183"/>
      <c r="E709" s="184"/>
    </row>
    <row r="710" spans="1:5" s="185" customFormat="1" x14ac:dyDescent="0.3">
      <c r="A710" s="186"/>
      <c r="B710" s="183"/>
      <c r="C710" s="183"/>
      <c r="D710" s="183"/>
      <c r="E710" s="184"/>
    </row>
    <row r="711" spans="1:5" s="185" customFormat="1" x14ac:dyDescent="0.3">
      <c r="A711" s="186"/>
      <c r="B711" s="183"/>
      <c r="C711" s="183"/>
      <c r="D711" s="183"/>
      <c r="E711" s="184"/>
    </row>
    <row r="712" spans="1:5" s="185" customFormat="1" x14ac:dyDescent="0.3">
      <c r="A712" s="186"/>
      <c r="B712" s="183"/>
      <c r="C712" s="183"/>
      <c r="D712" s="183"/>
      <c r="E712" s="184"/>
    </row>
    <row r="713" spans="1:5" s="185" customFormat="1" x14ac:dyDescent="0.3">
      <c r="A713" s="186"/>
      <c r="B713" s="183"/>
      <c r="C713" s="183"/>
      <c r="D713" s="183"/>
      <c r="E713" s="184"/>
    </row>
    <row r="714" spans="1:5" s="185" customFormat="1" x14ac:dyDescent="0.3">
      <c r="A714" s="186"/>
      <c r="B714" s="183"/>
      <c r="C714" s="183"/>
      <c r="D714" s="183"/>
      <c r="E714" s="184"/>
    </row>
    <row r="715" spans="1:5" s="185" customFormat="1" x14ac:dyDescent="0.3">
      <c r="A715" s="186"/>
      <c r="B715" s="183"/>
      <c r="C715" s="183"/>
      <c r="D715" s="183"/>
      <c r="E715" s="184"/>
    </row>
    <row r="716" spans="1:5" s="185" customFormat="1" x14ac:dyDescent="0.3">
      <c r="A716" s="186"/>
      <c r="B716" s="183"/>
      <c r="C716" s="183"/>
      <c r="D716" s="183"/>
      <c r="E716" s="184"/>
    </row>
    <row r="717" spans="1:5" s="185" customFormat="1" x14ac:dyDescent="0.3">
      <c r="A717" s="186"/>
      <c r="B717" s="183"/>
      <c r="C717" s="183"/>
      <c r="D717" s="183"/>
      <c r="E717" s="184"/>
    </row>
    <row r="718" spans="1:5" s="185" customFormat="1" x14ac:dyDescent="0.3">
      <c r="A718" s="186"/>
      <c r="B718" s="183"/>
      <c r="C718" s="183"/>
      <c r="D718" s="183"/>
      <c r="E718" s="184"/>
    </row>
    <row r="719" spans="1:5" s="185" customFormat="1" x14ac:dyDescent="0.3">
      <c r="A719" s="186"/>
      <c r="B719" s="183"/>
      <c r="C719" s="183"/>
      <c r="D719" s="183"/>
      <c r="E719" s="184"/>
    </row>
    <row r="720" spans="1:5" s="185" customFormat="1" x14ac:dyDescent="0.3">
      <c r="A720" s="186"/>
      <c r="B720" s="183"/>
      <c r="C720" s="183"/>
      <c r="D720" s="183"/>
      <c r="E720" s="184"/>
    </row>
    <row r="721" spans="1:5" s="185" customFormat="1" x14ac:dyDescent="0.3">
      <c r="A721" s="186"/>
      <c r="B721" s="183"/>
      <c r="C721" s="183"/>
      <c r="D721" s="183"/>
      <c r="E721" s="184"/>
    </row>
    <row r="722" spans="1:5" s="185" customFormat="1" x14ac:dyDescent="0.3">
      <c r="A722" s="186"/>
      <c r="B722" s="183"/>
      <c r="C722" s="183"/>
      <c r="D722" s="183"/>
      <c r="E722" s="184"/>
    </row>
    <row r="723" spans="1:5" s="185" customFormat="1" x14ac:dyDescent="0.3">
      <c r="A723" s="186"/>
      <c r="B723" s="183"/>
      <c r="C723" s="183"/>
      <c r="D723" s="183"/>
      <c r="E723" s="184"/>
    </row>
    <row r="724" spans="1:5" s="185" customFormat="1" x14ac:dyDescent="0.3">
      <c r="A724" s="186"/>
      <c r="B724" s="183"/>
      <c r="C724" s="183"/>
      <c r="D724" s="183"/>
      <c r="E724" s="184"/>
    </row>
    <row r="725" spans="1:5" s="185" customFormat="1" x14ac:dyDescent="0.3">
      <c r="A725" s="186"/>
      <c r="B725" s="183"/>
      <c r="C725" s="183"/>
      <c r="D725" s="183"/>
      <c r="E725" s="184"/>
    </row>
    <row r="726" spans="1:5" s="185" customFormat="1" x14ac:dyDescent="0.3">
      <c r="A726" s="186"/>
      <c r="B726" s="183"/>
      <c r="C726" s="183"/>
      <c r="D726" s="183"/>
      <c r="E726" s="184"/>
    </row>
    <row r="727" spans="1:5" s="185" customFormat="1" x14ac:dyDescent="0.3">
      <c r="A727" s="186"/>
      <c r="B727" s="183"/>
      <c r="C727" s="183"/>
      <c r="D727" s="183"/>
      <c r="E727" s="184"/>
    </row>
    <row r="728" spans="1:5" s="185" customFormat="1" x14ac:dyDescent="0.3">
      <c r="A728" s="186"/>
      <c r="B728" s="183"/>
      <c r="C728" s="183"/>
      <c r="D728" s="183"/>
      <c r="E728" s="184"/>
    </row>
    <row r="729" spans="1:5" s="185" customFormat="1" x14ac:dyDescent="0.3">
      <c r="A729" s="186"/>
      <c r="B729" s="183"/>
      <c r="C729" s="183"/>
      <c r="D729" s="183"/>
      <c r="E729" s="184"/>
    </row>
    <row r="730" spans="1:5" s="185" customFormat="1" x14ac:dyDescent="0.3">
      <c r="A730" s="186"/>
      <c r="B730" s="183"/>
      <c r="C730" s="183"/>
      <c r="D730" s="183"/>
      <c r="E730" s="184"/>
    </row>
    <row r="731" spans="1:5" s="185" customFormat="1" x14ac:dyDescent="0.3">
      <c r="A731" s="186"/>
      <c r="B731" s="183"/>
      <c r="C731" s="183"/>
      <c r="D731" s="183"/>
      <c r="E731" s="184"/>
    </row>
    <row r="732" spans="1:5" s="185" customFormat="1" x14ac:dyDescent="0.3">
      <c r="A732" s="186"/>
      <c r="B732" s="183"/>
      <c r="C732" s="183"/>
      <c r="D732" s="183"/>
      <c r="E732" s="184"/>
    </row>
    <row r="733" spans="1:5" s="185" customFormat="1" x14ac:dyDescent="0.3">
      <c r="A733" s="186"/>
      <c r="B733" s="183"/>
      <c r="C733" s="183"/>
      <c r="D733" s="183"/>
      <c r="E733" s="184"/>
    </row>
    <row r="734" spans="1:5" s="185" customFormat="1" x14ac:dyDescent="0.3">
      <c r="A734" s="186"/>
      <c r="B734" s="183"/>
      <c r="C734" s="183"/>
      <c r="D734" s="183"/>
      <c r="E734" s="184"/>
    </row>
    <row r="735" spans="1:5" s="185" customFormat="1" x14ac:dyDescent="0.3">
      <c r="A735" s="186"/>
      <c r="B735" s="183"/>
      <c r="C735" s="183"/>
      <c r="D735" s="183"/>
      <c r="E735" s="184"/>
    </row>
    <row r="736" spans="1:5" s="185" customFormat="1" x14ac:dyDescent="0.3">
      <c r="A736" s="186"/>
      <c r="B736" s="183"/>
      <c r="C736" s="183"/>
      <c r="D736" s="183"/>
      <c r="E736" s="184"/>
    </row>
    <row r="737" spans="1:5" s="185" customFormat="1" x14ac:dyDescent="0.3">
      <c r="A737" s="186"/>
      <c r="B737" s="183"/>
      <c r="C737" s="183"/>
      <c r="D737" s="183"/>
      <c r="E737" s="184"/>
    </row>
    <row r="738" spans="1:5" s="185" customFormat="1" x14ac:dyDescent="0.3">
      <c r="A738" s="186"/>
      <c r="B738" s="183"/>
      <c r="C738" s="183"/>
      <c r="D738" s="183"/>
      <c r="E738" s="184"/>
    </row>
    <row r="739" spans="1:5" s="185" customFormat="1" x14ac:dyDescent="0.3">
      <c r="A739" s="186"/>
      <c r="B739" s="183"/>
      <c r="C739" s="183"/>
      <c r="D739" s="183"/>
      <c r="E739" s="184"/>
    </row>
    <row r="740" spans="1:5" s="185" customFormat="1" x14ac:dyDescent="0.3">
      <c r="A740" s="186"/>
      <c r="B740" s="183"/>
      <c r="C740" s="183"/>
      <c r="D740" s="183"/>
      <c r="E740" s="184"/>
    </row>
    <row r="741" spans="1:5" s="185" customFormat="1" x14ac:dyDescent="0.3">
      <c r="A741" s="186"/>
      <c r="B741" s="183"/>
      <c r="C741" s="183"/>
      <c r="D741" s="183"/>
      <c r="E741" s="184"/>
    </row>
    <row r="742" spans="1:5" s="185" customFormat="1" x14ac:dyDescent="0.3">
      <c r="A742" s="186"/>
      <c r="B742" s="183"/>
      <c r="C742" s="183"/>
      <c r="D742" s="183"/>
      <c r="E742" s="184"/>
    </row>
    <row r="743" spans="1:5" s="185" customFormat="1" x14ac:dyDescent="0.3">
      <c r="A743" s="186"/>
      <c r="B743" s="183"/>
      <c r="C743" s="183"/>
      <c r="D743" s="183"/>
      <c r="E743" s="184"/>
    </row>
    <row r="744" spans="1:5" s="185" customFormat="1" x14ac:dyDescent="0.3">
      <c r="A744" s="186"/>
      <c r="B744" s="183"/>
      <c r="C744" s="183"/>
      <c r="D744" s="183"/>
      <c r="E744" s="184"/>
    </row>
    <row r="745" spans="1:5" s="185" customFormat="1" x14ac:dyDescent="0.3">
      <c r="A745" s="186"/>
      <c r="B745" s="183"/>
      <c r="C745" s="183"/>
      <c r="D745" s="183"/>
      <c r="E745" s="184"/>
    </row>
    <row r="746" spans="1:5" s="185" customFormat="1" x14ac:dyDescent="0.3">
      <c r="A746" s="186"/>
      <c r="B746" s="183"/>
      <c r="C746" s="183"/>
      <c r="D746" s="183"/>
      <c r="E746" s="184"/>
    </row>
    <row r="747" spans="1:5" s="185" customFormat="1" x14ac:dyDescent="0.3">
      <c r="A747" s="186"/>
      <c r="B747" s="183"/>
      <c r="C747" s="183"/>
      <c r="D747" s="183"/>
      <c r="E747" s="184"/>
    </row>
    <row r="748" spans="1:5" s="185" customFormat="1" x14ac:dyDescent="0.3">
      <c r="A748" s="186"/>
      <c r="B748" s="183"/>
      <c r="C748" s="183"/>
      <c r="D748" s="183"/>
      <c r="E748" s="184"/>
    </row>
    <row r="749" spans="1:5" s="185" customFormat="1" x14ac:dyDescent="0.3">
      <c r="A749" s="186"/>
      <c r="B749" s="183"/>
      <c r="C749" s="183"/>
      <c r="D749" s="183"/>
      <c r="E749" s="184"/>
    </row>
    <row r="750" spans="1:5" s="185" customFormat="1" x14ac:dyDescent="0.3">
      <c r="A750" s="186"/>
      <c r="B750" s="183"/>
      <c r="C750" s="183"/>
      <c r="D750" s="183"/>
      <c r="E750" s="184"/>
    </row>
    <row r="751" spans="1:5" s="185" customFormat="1" x14ac:dyDescent="0.3">
      <c r="A751" s="186"/>
      <c r="B751" s="183"/>
      <c r="C751" s="183"/>
      <c r="D751" s="183"/>
      <c r="E751" s="184"/>
    </row>
    <row r="752" spans="1:5" s="185" customFormat="1" x14ac:dyDescent="0.3">
      <c r="A752" s="186"/>
      <c r="B752" s="183"/>
      <c r="C752" s="183"/>
      <c r="D752" s="183"/>
      <c r="E752" s="184"/>
    </row>
    <row r="753" spans="1:5" s="185" customFormat="1" x14ac:dyDescent="0.3">
      <c r="A753" s="186"/>
      <c r="B753" s="183"/>
      <c r="C753" s="183"/>
      <c r="D753" s="183"/>
      <c r="E753" s="184"/>
    </row>
    <row r="754" spans="1:5" s="185" customFormat="1" x14ac:dyDescent="0.3">
      <c r="A754" s="186"/>
      <c r="B754" s="183"/>
      <c r="C754" s="183"/>
      <c r="D754" s="183"/>
      <c r="E754" s="184"/>
    </row>
    <row r="755" spans="1:5" s="185" customFormat="1" x14ac:dyDescent="0.3">
      <c r="A755" s="186"/>
      <c r="B755" s="183"/>
      <c r="C755" s="183"/>
      <c r="D755" s="183"/>
      <c r="E755" s="184"/>
    </row>
    <row r="756" spans="1:5" s="185" customFormat="1" x14ac:dyDescent="0.3">
      <c r="A756" s="186"/>
      <c r="B756" s="183"/>
      <c r="C756" s="183"/>
      <c r="D756" s="183"/>
      <c r="E756" s="184"/>
    </row>
    <row r="757" spans="1:5" s="185" customFormat="1" x14ac:dyDescent="0.3">
      <c r="A757" s="186"/>
      <c r="B757" s="183"/>
      <c r="C757" s="183"/>
      <c r="D757" s="183"/>
      <c r="E757" s="184"/>
    </row>
    <row r="758" spans="1:5" s="185" customFormat="1" x14ac:dyDescent="0.3">
      <c r="A758" s="186"/>
      <c r="B758" s="183"/>
      <c r="C758" s="183"/>
      <c r="D758" s="183"/>
      <c r="E758" s="184"/>
    </row>
    <row r="759" spans="1:5" s="185" customFormat="1" x14ac:dyDescent="0.3">
      <c r="A759" s="186"/>
      <c r="B759" s="183"/>
      <c r="C759" s="183"/>
      <c r="D759" s="183"/>
      <c r="E759" s="184"/>
    </row>
    <row r="760" spans="1:5" s="185" customFormat="1" x14ac:dyDescent="0.3">
      <c r="A760" s="186"/>
      <c r="B760" s="183"/>
      <c r="C760" s="183"/>
      <c r="D760" s="183"/>
      <c r="E760" s="184"/>
    </row>
    <row r="761" spans="1:5" s="185" customFormat="1" x14ac:dyDescent="0.3">
      <c r="A761" s="186"/>
      <c r="B761" s="183"/>
      <c r="C761" s="183"/>
      <c r="D761" s="183"/>
      <c r="E761" s="184"/>
    </row>
    <row r="762" spans="1:5" s="185" customFormat="1" x14ac:dyDescent="0.3">
      <c r="A762" s="186"/>
      <c r="B762" s="183"/>
      <c r="C762" s="183"/>
      <c r="D762" s="183"/>
      <c r="E762" s="184"/>
    </row>
    <row r="763" spans="1:5" s="185" customFormat="1" x14ac:dyDescent="0.3">
      <c r="A763" s="186"/>
      <c r="B763" s="183"/>
      <c r="C763" s="183"/>
      <c r="D763" s="183"/>
      <c r="E763" s="184"/>
    </row>
    <row r="764" spans="1:5" s="185" customFormat="1" x14ac:dyDescent="0.3">
      <c r="A764" s="186"/>
      <c r="B764" s="183"/>
      <c r="C764" s="183"/>
      <c r="D764" s="183"/>
      <c r="E764" s="184"/>
    </row>
    <row r="765" spans="1:5" s="185" customFormat="1" x14ac:dyDescent="0.3">
      <c r="A765" s="186"/>
      <c r="B765" s="183"/>
      <c r="C765" s="183"/>
      <c r="D765" s="183"/>
      <c r="E765" s="184"/>
    </row>
    <row r="766" spans="1:5" s="185" customFormat="1" x14ac:dyDescent="0.3">
      <c r="A766" s="186"/>
      <c r="B766" s="183"/>
      <c r="C766" s="183"/>
      <c r="D766" s="183"/>
      <c r="E766" s="184"/>
    </row>
    <row r="767" spans="1:5" s="185" customFormat="1" x14ac:dyDescent="0.3">
      <c r="A767" s="186"/>
      <c r="B767" s="183"/>
      <c r="C767" s="183"/>
      <c r="D767" s="183"/>
      <c r="E767" s="184"/>
    </row>
    <row r="768" spans="1:5" s="185" customFormat="1" x14ac:dyDescent="0.3">
      <c r="A768" s="186"/>
      <c r="B768" s="183"/>
      <c r="C768" s="183"/>
      <c r="D768" s="183"/>
      <c r="E768" s="184"/>
    </row>
    <row r="769" spans="1:5" s="185" customFormat="1" x14ac:dyDescent="0.3">
      <c r="A769" s="186"/>
      <c r="B769" s="183"/>
      <c r="C769" s="183"/>
      <c r="D769" s="183"/>
      <c r="E769" s="184"/>
    </row>
    <row r="770" spans="1:5" s="185" customFormat="1" x14ac:dyDescent="0.3">
      <c r="A770" s="186"/>
      <c r="B770" s="183"/>
      <c r="C770" s="183"/>
      <c r="D770" s="183"/>
      <c r="E770" s="184"/>
    </row>
    <row r="771" spans="1:5" s="185" customFormat="1" x14ac:dyDescent="0.3">
      <c r="A771" s="186"/>
      <c r="B771" s="183"/>
      <c r="C771" s="183"/>
      <c r="D771" s="183"/>
      <c r="E771" s="184"/>
    </row>
    <row r="772" spans="1:5" s="185" customFormat="1" x14ac:dyDescent="0.3">
      <c r="A772" s="186"/>
      <c r="B772" s="183"/>
      <c r="C772" s="183"/>
      <c r="D772" s="183"/>
      <c r="E772" s="184"/>
    </row>
    <row r="773" spans="1:5" s="185" customFormat="1" x14ac:dyDescent="0.3">
      <c r="A773" s="186"/>
      <c r="B773" s="183"/>
      <c r="C773" s="183"/>
      <c r="D773" s="183"/>
      <c r="E773" s="184"/>
    </row>
    <row r="774" spans="1:5" s="185" customFormat="1" x14ac:dyDescent="0.3">
      <c r="A774" s="186"/>
      <c r="B774" s="183"/>
      <c r="C774" s="183"/>
      <c r="D774" s="183"/>
      <c r="E774" s="184"/>
    </row>
    <row r="775" spans="1:5" s="185" customFormat="1" x14ac:dyDescent="0.3">
      <c r="A775" s="186"/>
      <c r="B775" s="183"/>
      <c r="C775" s="183"/>
      <c r="D775" s="183"/>
      <c r="E775" s="184"/>
    </row>
    <row r="776" spans="1:5" s="185" customFormat="1" x14ac:dyDescent="0.3">
      <c r="A776" s="186"/>
      <c r="B776" s="183"/>
      <c r="C776" s="183"/>
      <c r="D776" s="183"/>
      <c r="E776" s="184"/>
    </row>
    <row r="777" spans="1:5" s="185" customFormat="1" x14ac:dyDescent="0.3">
      <c r="A777" s="186"/>
      <c r="B777" s="183"/>
      <c r="C777" s="183"/>
      <c r="D777" s="183"/>
      <c r="E777" s="184"/>
    </row>
    <row r="778" spans="1:5" s="185" customFormat="1" x14ac:dyDescent="0.3">
      <c r="A778" s="186"/>
      <c r="B778" s="183"/>
      <c r="C778" s="183"/>
      <c r="D778" s="183"/>
      <c r="E778" s="184"/>
    </row>
    <row r="779" spans="1:5" s="185" customFormat="1" x14ac:dyDescent="0.3">
      <c r="A779" s="186"/>
      <c r="B779" s="183"/>
      <c r="C779" s="183"/>
      <c r="D779" s="183"/>
      <c r="E779" s="184"/>
    </row>
    <row r="780" spans="1:5" s="185" customFormat="1" x14ac:dyDescent="0.3">
      <c r="A780" s="186"/>
      <c r="B780" s="183"/>
      <c r="C780" s="183"/>
      <c r="D780" s="183"/>
      <c r="E780" s="184"/>
    </row>
    <row r="781" spans="1:5" s="185" customFormat="1" x14ac:dyDescent="0.3">
      <c r="A781" s="186"/>
      <c r="B781" s="183"/>
      <c r="C781" s="183"/>
      <c r="D781" s="183"/>
      <c r="E781" s="184"/>
    </row>
    <row r="782" spans="1:5" s="185" customFormat="1" x14ac:dyDescent="0.3">
      <c r="A782" s="186"/>
      <c r="B782" s="183"/>
      <c r="C782" s="183"/>
      <c r="D782" s="183"/>
      <c r="E782" s="184"/>
    </row>
    <row r="783" spans="1:5" s="185" customFormat="1" x14ac:dyDescent="0.3">
      <c r="A783" s="186"/>
      <c r="B783" s="183"/>
      <c r="C783" s="183"/>
      <c r="D783" s="183"/>
      <c r="E783" s="184"/>
    </row>
    <row r="784" spans="1:5" s="185" customFormat="1" x14ac:dyDescent="0.3">
      <c r="A784" s="186"/>
      <c r="B784" s="183"/>
      <c r="C784" s="183"/>
      <c r="D784" s="183"/>
      <c r="E784" s="184"/>
    </row>
    <row r="785" spans="1:5" s="185" customFormat="1" x14ac:dyDescent="0.3">
      <c r="A785" s="186"/>
      <c r="B785" s="183"/>
      <c r="C785" s="183"/>
      <c r="D785" s="183"/>
      <c r="E785" s="184"/>
    </row>
    <row r="786" spans="1:5" s="185" customFormat="1" x14ac:dyDescent="0.3">
      <c r="A786" s="186"/>
      <c r="B786" s="183"/>
      <c r="C786" s="183"/>
      <c r="D786" s="183"/>
      <c r="E786" s="184"/>
    </row>
    <row r="787" spans="1:5" s="185" customFormat="1" x14ac:dyDescent="0.3">
      <c r="A787" s="186"/>
      <c r="B787" s="183"/>
      <c r="C787" s="183"/>
      <c r="D787" s="183"/>
      <c r="E787" s="184"/>
    </row>
    <row r="788" spans="1:5" s="185" customFormat="1" x14ac:dyDescent="0.3">
      <c r="A788" s="186"/>
      <c r="B788" s="183"/>
      <c r="C788" s="183"/>
      <c r="D788" s="183"/>
      <c r="E788" s="184"/>
    </row>
    <row r="789" spans="1:5" s="185" customFormat="1" x14ac:dyDescent="0.3">
      <c r="A789" s="186"/>
      <c r="B789" s="183"/>
      <c r="C789" s="183"/>
      <c r="D789" s="183"/>
      <c r="E789" s="184"/>
    </row>
    <row r="790" spans="1:5" s="185" customFormat="1" x14ac:dyDescent="0.3">
      <c r="A790" s="186"/>
      <c r="B790" s="183"/>
      <c r="C790" s="183"/>
      <c r="D790" s="183"/>
      <c r="E790" s="184"/>
    </row>
    <row r="791" spans="1:5" s="185" customFormat="1" x14ac:dyDescent="0.3">
      <c r="A791" s="186"/>
      <c r="B791" s="183"/>
      <c r="C791" s="183"/>
      <c r="D791" s="183"/>
      <c r="E791" s="184"/>
    </row>
    <row r="792" spans="1:5" s="185" customFormat="1" x14ac:dyDescent="0.3">
      <c r="A792" s="186"/>
      <c r="B792" s="183"/>
      <c r="C792" s="183"/>
      <c r="D792" s="183"/>
      <c r="E792" s="184"/>
    </row>
    <row r="793" spans="1:5" s="185" customFormat="1" x14ac:dyDescent="0.3">
      <c r="A793" s="186"/>
      <c r="B793" s="183"/>
      <c r="C793" s="183"/>
      <c r="D793" s="183"/>
      <c r="E793" s="184"/>
    </row>
    <row r="794" spans="1:5" s="185" customFormat="1" x14ac:dyDescent="0.3">
      <c r="A794" s="186"/>
      <c r="B794" s="183"/>
      <c r="C794" s="183"/>
      <c r="D794" s="183"/>
      <c r="E794" s="184"/>
    </row>
    <row r="795" spans="1:5" s="185" customFormat="1" x14ac:dyDescent="0.3">
      <c r="A795" s="186"/>
      <c r="B795" s="183"/>
      <c r="C795" s="183"/>
      <c r="D795" s="183"/>
      <c r="E795" s="184"/>
    </row>
    <row r="796" spans="1:5" s="185" customFormat="1" x14ac:dyDescent="0.3">
      <c r="A796" s="186"/>
      <c r="B796" s="183"/>
      <c r="C796" s="183"/>
      <c r="D796" s="183"/>
      <c r="E796" s="184"/>
    </row>
    <row r="797" spans="1:5" s="185" customFormat="1" x14ac:dyDescent="0.3">
      <c r="A797" s="186"/>
      <c r="B797" s="183"/>
      <c r="C797" s="183"/>
      <c r="D797" s="183"/>
      <c r="E797" s="184"/>
    </row>
    <row r="798" spans="1:5" s="185" customFormat="1" x14ac:dyDescent="0.3">
      <c r="A798" s="186"/>
      <c r="B798" s="183"/>
      <c r="C798" s="183"/>
      <c r="D798" s="183"/>
      <c r="E798" s="184"/>
    </row>
    <row r="799" spans="1:5" s="185" customFormat="1" x14ac:dyDescent="0.3">
      <c r="A799" s="186"/>
      <c r="B799" s="183"/>
      <c r="C799" s="183"/>
      <c r="D799" s="183"/>
      <c r="E799" s="184"/>
    </row>
    <row r="800" spans="1:5" s="185" customFormat="1" x14ac:dyDescent="0.3">
      <c r="A800" s="186"/>
      <c r="B800" s="183"/>
      <c r="C800" s="183"/>
      <c r="D800" s="183"/>
      <c r="E800" s="184"/>
    </row>
    <row r="801" spans="1:5" s="185" customFormat="1" x14ac:dyDescent="0.3">
      <c r="A801" s="186"/>
      <c r="B801" s="183"/>
      <c r="C801" s="183"/>
      <c r="D801" s="183"/>
      <c r="E801" s="184"/>
    </row>
    <row r="802" spans="1:5" s="185" customFormat="1" x14ac:dyDescent="0.3">
      <c r="A802" s="186"/>
      <c r="B802" s="183"/>
      <c r="C802" s="183"/>
      <c r="D802" s="183"/>
      <c r="E802" s="184"/>
    </row>
    <row r="803" spans="1:5" s="185" customFormat="1" x14ac:dyDescent="0.3">
      <c r="A803" s="186"/>
      <c r="B803" s="183"/>
      <c r="C803" s="183"/>
      <c r="D803" s="183"/>
      <c r="E803" s="184"/>
    </row>
    <row r="804" spans="1:5" s="185" customFormat="1" x14ac:dyDescent="0.3">
      <c r="A804" s="186"/>
      <c r="B804" s="183"/>
      <c r="C804" s="183"/>
      <c r="D804" s="183"/>
      <c r="E804" s="184"/>
    </row>
    <row r="805" spans="1:5" s="185" customFormat="1" x14ac:dyDescent="0.3">
      <c r="A805" s="186"/>
      <c r="B805" s="183"/>
      <c r="C805" s="183"/>
      <c r="D805" s="183"/>
      <c r="E805" s="184"/>
    </row>
    <row r="806" spans="1:5" s="185" customFormat="1" x14ac:dyDescent="0.3">
      <c r="A806" s="186"/>
      <c r="B806" s="183"/>
      <c r="C806" s="183"/>
      <c r="D806" s="183"/>
      <c r="E806" s="184"/>
    </row>
    <row r="807" spans="1:5" s="185" customFormat="1" x14ac:dyDescent="0.3">
      <c r="A807" s="186"/>
      <c r="B807" s="183"/>
      <c r="C807" s="183"/>
      <c r="D807" s="183"/>
      <c r="E807" s="184"/>
    </row>
    <row r="808" spans="1:5" s="185" customFormat="1" x14ac:dyDescent="0.3">
      <c r="A808" s="186"/>
      <c r="B808" s="183"/>
      <c r="C808" s="183"/>
      <c r="D808" s="183"/>
      <c r="E808" s="184"/>
    </row>
    <row r="809" spans="1:5" s="185" customFormat="1" x14ac:dyDescent="0.3">
      <c r="A809" s="186"/>
      <c r="B809" s="183"/>
      <c r="C809" s="183"/>
      <c r="D809" s="183"/>
      <c r="E809" s="184"/>
    </row>
    <row r="810" spans="1:5" s="185" customFormat="1" x14ac:dyDescent="0.3">
      <c r="A810" s="186"/>
      <c r="B810" s="183"/>
      <c r="C810" s="183"/>
      <c r="D810" s="183"/>
      <c r="E810" s="184"/>
    </row>
    <row r="811" spans="1:5" s="185" customFormat="1" x14ac:dyDescent="0.3">
      <c r="A811" s="186"/>
      <c r="B811" s="183"/>
      <c r="C811" s="183"/>
      <c r="D811" s="183"/>
      <c r="E811" s="184"/>
    </row>
    <row r="812" spans="1:5" s="185" customFormat="1" x14ac:dyDescent="0.3">
      <c r="A812" s="186"/>
      <c r="B812" s="183"/>
      <c r="C812" s="183"/>
      <c r="D812" s="183"/>
      <c r="E812" s="184"/>
    </row>
    <row r="813" spans="1:5" s="185" customFormat="1" x14ac:dyDescent="0.3">
      <c r="A813" s="186"/>
      <c r="B813" s="183"/>
      <c r="C813" s="183"/>
      <c r="D813" s="183"/>
      <c r="E813" s="184"/>
    </row>
    <row r="814" spans="1:5" s="185" customFormat="1" x14ac:dyDescent="0.3">
      <c r="A814" s="186"/>
      <c r="B814" s="183"/>
      <c r="C814" s="183"/>
      <c r="D814" s="183"/>
      <c r="E814" s="184"/>
    </row>
    <row r="815" spans="1:5" s="185" customFormat="1" x14ac:dyDescent="0.3">
      <c r="A815" s="186"/>
      <c r="B815" s="183"/>
      <c r="C815" s="183"/>
      <c r="D815" s="183"/>
      <c r="E815" s="184"/>
    </row>
    <row r="816" spans="1:5" s="185" customFormat="1" x14ac:dyDescent="0.3">
      <c r="A816" s="186"/>
      <c r="B816" s="183"/>
      <c r="C816" s="183"/>
      <c r="D816" s="183"/>
      <c r="E816" s="184"/>
    </row>
    <row r="817" spans="1:5" s="185" customFormat="1" x14ac:dyDescent="0.3">
      <c r="A817" s="186"/>
      <c r="B817" s="183"/>
      <c r="C817" s="183"/>
      <c r="D817" s="183"/>
      <c r="E817" s="184"/>
    </row>
    <row r="818" spans="1:5" s="185" customFormat="1" x14ac:dyDescent="0.3">
      <c r="A818" s="186"/>
      <c r="B818" s="183"/>
      <c r="C818" s="183"/>
      <c r="D818" s="183"/>
      <c r="E818" s="184"/>
    </row>
    <row r="819" spans="1:5" s="185" customFormat="1" x14ac:dyDescent="0.3">
      <c r="A819" s="186"/>
      <c r="B819" s="183"/>
      <c r="C819" s="183"/>
      <c r="D819" s="183"/>
      <c r="E819" s="184"/>
    </row>
    <row r="820" spans="1:5" s="185" customFormat="1" x14ac:dyDescent="0.3">
      <c r="A820" s="186"/>
      <c r="B820" s="183"/>
      <c r="C820" s="183"/>
      <c r="D820" s="183"/>
      <c r="E820" s="184"/>
    </row>
    <row r="821" spans="1:5" s="185" customFormat="1" x14ac:dyDescent="0.3">
      <c r="A821" s="186"/>
      <c r="B821" s="183"/>
      <c r="C821" s="183"/>
      <c r="D821" s="183"/>
      <c r="E821" s="184"/>
    </row>
    <row r="822" spans="1:5" s="185" customFormat="1" x14ac:dyDescent="0.3">
      <c r="A822" s="186"/>
      <c r="B822" s="183"/>
      <c r="C822" s="183"/>
      <c r="D822" s="183"/>
      <c r="E822" s="184"/>
    </row>
    <row r="823" spans="1:5" s="185" customFormat="1" x14ac:dyDescent="0.3">
      <c r="A823" s="186"/>
      <c r="B823" s="183"/>
      <c r="C823" s="183"/>
      <c r="D823" s="183"/>
      <c r="E823" s="184"/>
    </row>
    <row r="824" spans="1:5" s="185" customFormat="1" x14ac:dyDescent="0.3">
      <c r="A824" s="186"/>
      <c r="B824" s="183"/>
      <c r="C824" s="183"/>
      <c r="D824" s="183"/>
      <c r="E824" s="184"/>
    </row>
    <row r="825" spans="1:5" s="185" customFormat="1" x14ac:dyDescent="0.3">
      <c r="A825" s="186"/>
      <c r="B825" s="183"/>
      <c r="C825" s="183"/>
      <c r="D825" s="183"/>
      <c r="E825" s="184"/>
    </row>
    <row r="826" spans="1:5" s="185" customFormat="1" x14ac:dyDescent="0.3">
      <c r="A826" s="186"/>
      <c r="B826" s="183"/>
      <c r="C826" s="183"/>
      <c r="D826" s="183"/>
      <c r="E826" s="184"/>
    </row>
    <row r="827" spans="1:5" s="185" customFormat="1" x14ac:dyDescent="0.3">
      <c r="A827" s="186"/>
      <c r="B827" s="183"/>
      <c r="C827" s="183"/>
      <c r="D827" s="183"/>
      <c r="E827" s="184"/>
    </row>
    <row r="828" spans="1:5" s="185" customFormat="1" x14ac:dyDescent="0.3">
      <c r="A828" s="186"/>
      <c r="B828" s="183"/>
      <c r="C828" s="183"/>
      <c r="D828" s="183"/>
      <c r="E828" s="184"/>
    </row>
    <row r="829" spans="1:5" s="185" customFormat="1" x14ac:dyDescent="0.3">
      <c r="A829" s="186"/>
      <c r="B829" s="183"/>
      <c r="C829" s="183"/>
      <c r="D829" s="183"/>
      <c r="E829" s="184"/>
    </row>
    <row r="830" spans="1:5" s="185" customFormat="1" x14ac:dyDescent="0.3">
      <c r="A830" s="186"/>
      <c r="B830" s="183"/>
      <c r="C830" s="183"/>
      <c r="D830" s="183"/>
      <c r="E830" s="184"/>
    </row>
    <row r="831" spans="1:5" s="185" customFormat="1" x14ac:dyDescent="0.3">
      <c r="A831" s="186"/>
      <c r="B831" s="183"/>
      <c r="C831" s="183"/>
      <c r="D831" s="183"/>
      <c r="E831" s="184"/>
    </row>
    <row r="832" spans="1:5" s="185" customFormat="1" x14ac:dyDescent="0.3">
      <c r="A832" s="186"/>
      <c r="B832" s="183"/>
      <c r="C832" s="183"/>
      <c r="D832" s="183"/>
      <c r="E832" s="184"/>
    </row>
    <row r="833" spans="1:5" s="185" customFormat="1" x14ac:dyDescent="0.3">
      <c r="A833" s="186"/>
      <c r="B833" s="183"/>
      <c r="C833" s="183"/>
      <c r="D833" s="183"/>
      <c r="E833" s="184"/>
    </row>
    <row r="834" spans="1:5" s="185" customFormat="1" x14ac:dyDescent="0.3">
      <c r="A834" s="186"/>
      <c r="B834" s="183"/>
      <c r="C834" s="183"/>
      <c r="D834" s="183"/>
      <c r="E834" s="184"/>
    </row>
    <row r="835" spans="1:5" s="185" customFormat="1" x14ac:dyDescent="0.3">
      <c r="A835" s="186"/>
      <c r="B835" s="183"/>
      <c r="C835" s="183"/>
      <c r="D835" s="183"/>
      <c r="E835" s="184"/>
    </row>
    <row r="836" spans="1:5" s="185" customFormat="1" x14ac:dyDescent="0.3">
      <c r="A836" s="186"/>
      <c r="B836" s="183"/>
      <c r="C836" s="183"/>
      <c r="D836" s="183"/>
      <c r="E836" s="184"/>
    </row>
    <row r="837" spans="1:5" s="185" customFormat="1" x14ac:dyDescent="0.3">
      <c r="A837" s="186"/>
      <c r="B837" s="183"/>
      <c r="C837" s="183"/>
      <c r="D837" s="183"/>
      <c r="E837" s="184"/>
    </row>
    <row r="838" spans="1:5" s="185" customFormat="1" x14ac:dyDescent="0.3">
      <c r="A838" s="186"/>
      <c r="B838" s="183"/>
      <c r="C838" s="183"/>
      <c r="D838" s="183"/>
      <c r="E838" s="184"/>
    </row>
    <row r="839" spans="1:5" s="185" customFormat="1" x14ac:dyDescent="0.3">
      <c r="A839" s="186"/>
      <c r="B839" s="183"/>
      <c r="C839" s="183"/>
      <c r="D839" s="183"/>
      <c r="E839" s="184"/>
    </row>
    <row r="840" spans="1:5" s="185" customFormat="1" x14ac:dyDescent="0.3">
      <c r="A840" s="186"/>
      <c r="B840" s="183"/>
      <c r="C840" s="183"/>
      <c r="D840" s="183"/>
      <c r="E840" s="184"/>
    </row>
    <row r="841" spans="1:5" s="185" customFormat="1" x14ac:dyDescent="0.3">
      <c r="A841" s="186"/>
      <c r="B841" s="183"/>
      <c r="C841" s="183"/>
      <c r="D841" s="183"/>
      <c r="E841" s="184"/>
    </row>
    <row r="842" spans="1:5" s="185" customFormat="1" x14ac:dyDescent="0.3">
      <c r="A842" s="186"/>
      <c r="B842" s="183"/>
      <c r="C842" s="183"/>
      <c r="D842" s="183"/>
      <c r="E842" s="184"/>
    </row>
    <row r="843" spans="1:5" s="185" customFormat="1" x14ac:dyDescent="0.3">
      <c r="A843" s="186"/>
      <c r="B843" s="183"/>
      <c r="C843" s="183"/>
      <c r="D843" s="183"/>
      <c r="E843" s="184"/>
    </row>
    <row r="844" spans="1:5" s="185" customFormat="1" x14ac:dyDescent="0.3">
      <c r="A844" s="186"/>
      <c r="B844" s="183"/>
      <c r="C844" s="183"/>
      <c r="D844" s="183"/>
      <c r="E844" s="184"/>
    </row>
    <row r="845" spans="1:5" s="185" customFormat="1" x14ac:dyDescent="0.3">
      <c r="A845" s="186"/>
      <c r="B845" s="183"/>
      <c r="C845" s="183"/>
      <c r="D845" s="183"/>
      <c r="E845" s="184"/>
    </row>
    <row r="846" spans="1:5" s="185" customFormat="1" x14ac:dyDescent="0.3">
      <c r="A846" s="186"/>
      <c r="B846" s="183"/>
      <c r="C846" s="183"/>
      <c r="D846" s="183"/>
      <c r="E846" s="184"/>
    </row>
    <row r="847" spans="1:5" s="185" customFormat="1" x14ac:dyDescent="0.3">
      <c r="A847" s="186"/>
      <c r="B847" s="183"/>
      <c r="C847" s="183"/>
      <c r="D847" s="183"/>
      <c r="E847" s="184"/>
    </row>
    <row r="848" spans="1:5" s="185" customFormat="1" x14ac:dyDescent="0.3">
      <c r="A848" s="186"/>
      <c r="B848" s="183"/>
      <c r="C848" s="183"/>
      <c r="D848" s="183"/>
      <c r="E848" s="184"/>
    </row>
    <row r="849" spans="1:5" s="185" customFormat="1" x14ac:dyDescent="0.3">
      <c r="A849" s="186"/>
      <c r="B849" s="183"/>
      <c r="C849" s="183"/>
      <c r="D849" s="183"/>
      <c r="E849" s="184"/>
    </row>
    <row r="850" spans="1:5" s="185" customFormat="1" x14ac:dyDescent="0.3">
      <c r="A850" s="186"/>
      <c r="B850" s="183"/>
      <c r="C850" s="183"/>
      <c r="D850" s="183"/>
      <c r="E850" s="184"/>
    </row>
    <row r="851" spans="1:5" s="185" customFormat="1" x14ac:dyDescent="0.3">
      <c r="A851" s="186"/>
      <c r="B851" s="183"/>
      <c r="C851" s="183"/>
      <c r="D851" s="183"/>
      <c r="E851" s="184"/>
    </row>
    <row r="852" spans="1:5" s="185" customFormat="1" x14ac:dyDescent="0.3">
      <c r="A852" s="186"/>
      <c r="B852" s="183"/>
      <c r="C852" s="183"/>
      <c r="D852" s="183"/>
      <c r="E852" s="184"/>
    </row>
    <row r="853" spans="1:5" s="185" customFormat="1" x14ac:dyDescent="0.3">
      <c r="A853" s="186"/>
      <c r="B853" s="183"/>
      <c r="C853" s="183"/>
      <c r="D853" s="183"/>
      <c r="E853" s="184"/>
    </row>
    <row r="854" spans="1:5" s="185" customFormat="1" x14ac:dyDescent="0.3">
      <c r="A854" s="186"/>
      <c r="B854" s="183"/>
      <c r="C854" s="183"/>
      <c r="D854" s="183"/>
      <c r="E854" s="184"/>
    </row>
    <row r="855" spans="1:5" s="185" customFormat="1" x14ac:dyDescent="0.3">
      <c r="A855" s="186"/>
      <c r="B855" s="183"/>
      <c r="C855" s="183"/>
      <c r="D855" s="183"/>
      <c r="E855" s="184"/>
    </row>
    <row r="856" spans="1:5" s="185" customFormat="1" x14ac:dyDescent="0.3">
      <c r="A856" s="186"/>
      <c r="B856" s="183"/>
      <c r="C856" s="183"/>
      <c r="D856" s="183"/>
      <c r="E856" s="184"/>
    </row>
    <row r="857" spans="1:5" s="185" customFormat="1" x14ac:dyDescent="0.3">
      <c r="A857" s="186"/>
      <c r="B857" s="183"/>
      <c r="C857" s="183"/>
      <c r="D857" s="183"/>
      <c r="E857" s="184"/>
    </row>
    <row r="858" spans="1:5" s="185" customFormat="1" x14ac:dyDescent="0.3">
      <c r="A858" s="186"/>
      <c r="B858" s="183"/>
      <c r="C858" s="183"/>
      <c r="D858" s="183"/>
      <c r="E858" s="184"/>
    </row>
    <row r="859" spans="1:5" s="185" customFormat="1" x14ac:dyDescent="0.3">
      <c r="A859" s="186"/>
      <c r="B859" s="183"/>
      <c r="C859" s="183"/>
      <c r="D859" s="183"/>
      <c r="E859" s="184"/>
    </row>
    <row r="860" spans="1:5" s="185" customFormat="1" x14ac:dyDescent="0.3">
      <c r="A860" s="186"/>
      <c r="B860" s="183"/>
      <c r="C860" s="183"/>
      <c r="D860" s="183"/>
      <c r="E860" s="184"/>
    </row>
    <row r="861" spans="1:5" s="185" customFormat="1" x14ac:dyDescent="0.3">
      <c r="A861" s="186"/>
      <c r="B861" s="183"/>
      <c r="C861" s="183"/>
      <c r="D861" s="183"/>
      <c r="E861" s="184"/>
    </row>
    <row r="862" spans="1:5" s="185" customFormat="1" x14ac:dyDescent="0.3">
      <c r="A862" s="186"/>
      <c r="B862" s="183"/>
      <c r="C862" s="183"/>
      <c r="D862" s="183"/>
      <c r="E862" s="184"/>
    </row>
    <row r="863" spans="1:5" s="185" customFormat="1" x14ac:dyDescent="0.3">
      <c r="A863" s="186"/>
      <c r="B863" s="183"/>
      <c r="C863" s="183"/>
      <c r="D863" s="183"/>
      <c r="E863" s="184"/>
    </row>
    <row r="864" spans="1:5" s="185" customFormat="1" x14ac:dyDescent="0.3">
      <c r="A864" s="186"/>
      <c r="B864" s="183"/>
      <c r="C864" s="183"/>
      <c r="D864" s="183"/>
      <c r="E864" s="184"/>
    </row>
    <row r="865" spans="1:5" s="185" customFormat="1" x14ac:dyDescent="0.3">
      <c r="A865" s="186"/>
      <c r="B865" s="183"/>
      <c r="C865" s="183"/>
      <c r="D865" s="183"/>
      <c r="E865" s="184"/>
    </row>
    <row r="866" spans="1:5" s="185" customFormat="1" x14ac:dyDescent="0.3">
      <c r="A866" s="186"/>
      <c r="B866" s="183"/>
      <c r="C866" s="183"/>
      <c r="D866" s="183"/>
      <c r="E866" s="184"/>
    </row>
    <row r="867" spans="1:5" s="185" customFormat="1" x14ac:dyDescent="0.3">
      <c r="A867" s="186"/>
      <c r="B867" s="183"/>
      <c r="C867" s="183"/>
      <c r="D867" s="183"/>
      <c r="E867" s="184"/>
    </row>
    <row r="868" spans="1:5" s="185" customFormat="1" x14ac:dyDescent="0.3">
      <c r="A868" s="186"/>
      <c r="B868" s="183"/>
      <c r="C868" s="183"/>
      <c r="D868" s="183"/>
      <c r="E868" s="184"/>
    </row>
    <row r="869" spans="1:5" s="185" customFormat="1" x14ac:dyDescent="0.3">
      <c r="A869" s="186"/>
      <c r="B869" s="183"/>
      <c r="C869" s="183"/>
      <c r="D869" s="183"/>
      <c r="E869" s="184"/>
    </row>
    <row r="870" spans="1:5" s="185" customFormat="1" x14ac:dyDescent="0.3">
      <c r="A870" s="186"/>
      <c r="B870" s="183"/>
      <c r="C870" s="183"/>
      <c r="D870" s="183"/>
      <c r="E870" s="184"/>
    </row>
    <row r="871" spans="1:5" s="185" customFormat="1" x14ac:dyDescent="0.3">
      <c r="A871" s="186"/>
      <c r="B871" s="183"/>
      <c r="C871" s="183"/>
      <c r="D871" s="183"/>
      <c r="E871" s="184"/>
    </row>
    <row r="872" spans="1:5" s="185" customFormat="1" x14ac:dyDescent="0.3">
      <c r="A872" s="186"/>
      <c r="B872" s="183"/>
      <c r="C872" s="183"/>
      <c r="D872" s="183"/>
      <c r="E872" s="184"/>
    </row>
    <row r="873" spans="1:5" s="185" customFormat="1" x14ac:dyDescent="0.3">
      <c r="A873" s="186"/>
      <c r="B873" s="183"/>
      <c r="C873" s="183"/>
      <c r="D873" s="183"/>
      <c r="E873" s="184"/>
    </row>
    <row r="874" spans="1:5" s="185" customFormat="1" x14ac:dyDescent="0.3">
      <c r="A874" s="186"/>
      <c r="B874" s="183"/>
      <c r="C874" s="183"/>
      <c r="D874" s="183"/>
      <c r="E874" s="184"/>
    </row>
    <row r="875" spans="1:5" s="185" customFormat="1" x14ac:dyDescent="0.3">
      <c r="A875" s="186"/>
      <c r="B875" s="183"/>
      <c r="C875" s="183"/>
      <c r="D875" s="183"/>
      <c r="E875" s="184"/>
    </row>
    <row r="876" spans="1:5" s="185" customFormat="1" x14ac:dyDescent="0.3">
      <c r="A876" s="186"/>
      <c r="B876" s="183"/>
      <c r="C876" s="183"/>
      <c r="D876" s="183"/>
      <c r="E876" s="184"/>
    </row>
    <row r="877" spans="1:5" s="185" customFormat="1" x14ac:dyDescent="0.3">
      <c r="A877" s="186"/>
      <c r="B877" s="183"/>
      <c r="C877" s="183"/>
      <c r="D877" s="183"/>
      <c r="E877" s="184"/>
    </row>
    <row r="878" spans="1:5" s="185" customFormat="1" x14ac:dyDescent="0.3">
      <c r="A878" s="186"/>
      <c r="B878" s="183"/>
      <c r="C878" s="183"/>
      <c r="D878" s="183"/>
      <c r="E878" s="184"/>
    </row>
    <row r="879" spans="1:5" s="185" customFormat="1" x14ac:dyDescent="0.3">
      <c r="A879" s="186"/>
      <c r="B879" s="183"/>
      <c r="C879" s="183"/>
      <c r="D879" s="183"/>
      <c r="E879" s="184"/>
    </row>
    <row r="880" spans="1:5" s="185" customFormat="1" x14ac:dyDescent="0.3">
      <c r="A880" s="186"/>
      <c r="B880" s="183"/>
      <c r="C880" s="183"/>
      <c r="D880" s="183"/>
      <c r="E880" s="184"/>
    </row>
    <row r="881" spans="1:5" s="185" customFormat="1" x14ac:dyDescent="0.3">
      <c r="A881" s="186"/>
      <c r="B881" s="183"/>
      <c r="C881" s="183"/>
      <c r="D881" s="183"/>
      <c r="E881" s="184"/>
    </row>
    <row r="882" spans="1:5" s="185" customFormat="1" x14ac:dyDescent="0.3">
      <c r="A882" s="186"/>
      <c r="B882" s="183"/>
      <c r="C882" s="183"/>
      <c r="D882" s="183"/>
      <c r="E882" s="184"/>
    </row>
    <row r="883" spans="1:5" s="185" customFormat="1" x14ac:dyDescent="0.3">
      <c r="A883" s="186"/>
      <c r="B883" s="183"/>
      <c r="C883" s="183"/>
      <c r="D883" s="183"/>
      <c r="E883" s="184"/>
    </row>
    <row r="884" spans="1:5" s="185" customFormat="1" x14ac:dyDescent="0.3">
      <c r="A884" s="186"/>
      <c r="B884" s="183"/>
      <c r="C884" s="183"/>
      <c r="D884" s="183"/>
      <c r="E884" s="184"/>
    </row>
    <row r="885" spans="1:5" s="185" customFormat="1" x14ac:dyDescent="0.3">
      <c r="A885" s="186"/>
      <c r="B885" s="183"/>
      <c r="C885" s="183"/>
      <c r="D885" s="183"/>
      <c r="E885" s="184"/>
    </row>
    <row r="886" spans="1:5" s="185" customFormat="1" x14ac:dyDescent="0.3">
      <c r="A886" s="186"/>
      <c r="B886" s="183"/>
      <c r="C886" s="183"/>
      <c r="D886" s="183"/>
      <c r="E886" s="184"/>
    </row>
    <row r="887" spans="1:5" s="185" customFormat="1" x14ac:dyDescent="0.3">
      <c r="A887" s="186"/>
      <c r="B887" s="183"/>
      <c r="C887" s="183"/>
      <c r="D887" s="183"/>
      <c r="E887" s="184"/>
    </row>
    <row r="888" spans="1:5" s="185" customFormat="1" x14ac:dyDescent="0.3">
      <c r="A888" s="186"/>
      <c r="B888" s="183"/>
      <c r="C888" s="183"/>
      <c r="D888" s="183"/>
      <c r="E888" s="184"/>
    </row>
    <row r="889" spans="1:5" s="185" customFormat="1" x14ac:dyDescent="0.3">
      <c r="A889" s="186"/>
      <c r="B889" s="183"/>
      <c r="C889" s="183"/>
      <c r="D889" s="183"/>
      <c r="E889" s="184"/>
    </row>
    <row r="890" spans="1:5" s="185" customFormat="1" x14ac:dyDescent="0.3">
      <c r="A890" s="186"/>
      <c r="B890" s="183"/>
      <c r="C890" s="183"/>
      <c r="D890" s="183"/>
      <c r="E890" s="184"/>
    </row>
    <row r="891" spans="1:5" s="185" customFormat="1" x14ac:dyDescent="0.3">
      <c r="A891" s="186"/>
      <c r="B891" s="183"/>
      <c r="C891" s="183"/>
      <c r="D891" s="183"/>
      <c r="E891" s="184"/>
    </row>
    <row r="892" spans="1:5" s="185" customFormat="1" x14ac:dyDescent="0.3">
      <c r="A892" s="186"/>
      <c r="B892" s="183"/>
      <c r="C892" s="183"/>
      <c r="D892" s="183"/>
      <c r="E892" s="184"/>
    </row>
    <row r="893" spans="1:5" s="185" customFormat="1" x14ac:dyDescent="0.3">
      <c r="A893" s="186"/>
      <c r="B893" s="183"/>
      <c r="C893" s="183"/>
      <c r="D893" s="183"/>
      <c r="E893" s="184"/>
    </row>
    <row r="894" spans="1:5" s="185" customFormat="1" x14ac:dyDescent="0.3">
      <c r="A894" s="186"/>
      <c r="B894" s="183"/>
      <c r="C894" s="183"/>
      <c r="D894" s="183"/>
      <c r="E894" s="184"/>
    </row>
    <row r="895" spans="1:5" s="185" customFormat="1" x14ac:dyDescent="0.3">
      <c r="A895" s="186"/>
      <c r="B895" s="183"/>
      <c r="C895" s="183"/>
      <c r="D895" s="183"/>
      <c r="E895" s="184"/>
    </row>
    <row r="896" spans="1:5" s="185" customFormat="1" x14ac:dyDescent="0.3">
      <c r="A896" s="186"/>
      <c r="B896" s="183"/>
      <c r="C896" s="183"/>
      <c r="D896" s="183"/>
      <c r="E896" s="184"/>
    </row>
    <row r="897" spans="1:5" s="185" customFormat="1" x14ac:dyDescent="0.3">
      <c r="A897" s="186"/>
      <c r="B897" s="183"/>
      <c r="C897" s="183"/>
      <c r="D897" s="183"/>
      <c r="E897" s="184"/>
    </row>
    <row r="898" spans="1:5" s="185" customFormat="1" x14ac:dyDescent="0.3">
      <c r="A898" s="186"/>
      <c r="B898" s="183"/>
      <c r="C898" s="183"/>
      <c r="D898" s="183"/>
      <c r="E898" s="184"/>
    </row>
    <row r="899" spans="1:5" s="185" customFormat="1" x14ac:dyDescent="0.3">
      <c r="A899" s="186"/>
      <c r="B899" s="183"/>
      <c r="C899" s="183"/>
      <c r="D899" s="183"/>
      <c r="E899" s="184"/>
    </row>
    <row r="900" spans="1:5" s="185" customFormat="1" x14ac:dyDescent="0.3">
      <c r="A900" s="186"/>
      <c r="B900" s="183"/>
      <c r="C900" s="183"/>
      <c r="D900" s="183"/>
      <c r="E900" s="184"/>
    </row>
    <row r="901" spans="1:5" s="185" customFormat="1" x14ac:dyDescent="0.3">
      <c r="A901" s="186"/>
      <c r="B901" s="183"/>
      <c r="C901" s="183"/>
      <c r="D901" s="183"/>
      <c r="E901" s="184"/>
    </row>
    <row r="902" spans="1:5" s="185" customFormat="1" x14ac:dyDescent="0.3">
      <c r="A902" s="186"/>
      <c r="B902" s="183"/>
      <c r="C902" s="183"/>
      <c r="D902" s="183"/>
      <c r="E902" s="184"/>
    </row>
    <row r="903" spans="1:5" s="185" customFormat="1" x14ac:dyDescent="0.3">
      <c r="A903" s="186"/>
      <c r="B903" s="183"/>
      <c r="C903" s="183"/>
      <c r="D903" s="183"/>
      <c r="E903" s="184"/>
    </row>
    <row r="904" spans="1:5" s="185" customFormat="1" x14ac:dyDescent="0.3">
      <c r="A904" s="186"/>
      <c r="B904" s="183"/>
      <c r="C904" s="183"/>
      <c r="D904" s="183"/>
      <c r="E904" s="184"/>
    </row>
    <row r="905" spans="1:5" s="185" customFormat="1" x14ac:dyDescent="0.3">
      <c r="A905" s="186"/>
      <c r="B905" s="183"/>
      <c r="C905" s="183"/>
      <c r="D905" s="183"/>
      <c r="E905" s="184"/>
    </row>
    <row r="906" spans="1:5" s="185" customFormat="1" x14ac:dyDescent="0.3">
      <c r="A906" s="186"/>
      <c r="B906" s="183"/>
      <c r="C906" s="183"/>
      <c r="D906" s="183"/>
      <c r="E906" s="184"/>
    </row>
    <row r="907" spans="1:5" s="185" customFormat="1" x14ac:dyDescent="0.3">
      <c r="A907" s="186"/>
      <c r="B907" s="183"/>
      <c r="C907" s="183"/>
      <c r="D907" s="183"/>
      <c r="E907" s="184"/>
    </row>
    <row r="908" spans="1:5" s="185" customFormat="1" x14ac:dyDescent="0.3">
      <c r="A908" s="186"/>
      <c r="B908" s="183"/>
      <c r="C908" s="183"/>
      <c r="D908" s="183"/>
      <c r="E908" s="184"/>
    </row>
    <row r="909" spans="1:5" s="185" customFormat="1" x14ac:dyDescent="0.3">
      <c r="A909" s="186"/>
      <c r="B909" s="183"/>
      <c r="C909" s="183"/>
      <c r="D909" s="183"/>
      <c r="E909" s="184"/>
    </row>
    <row r="910" spans="1:5" s="185" customFormat="1" x14ac:dyDescent="0.3">
      <c r="A910" s="186"/>
      <c r="B910" s="183"/>
      <c r="C910" s="183"/>
      <c r="D910" s="183"/>
      <c r="E910" s="184"/>
    </row>
    <row r="911" spans="1:5" s="185" customFormat="1" x14ac:dyDescent="0.3">
      <c r="A911" s="186"/>
      <c r="B911" s="183"/>
      <c r="C911" s="183"/>
      <c r="D911" s="183"/>
      <c r="E911" s="184"/>
    </row>
    <row r="912" spans="1:5" s="185" customFormat="1" x14ac:dyDescent="0.3">
      <c r="A912" s="186"/>
      <c r="B912" s="183"/>
      <c r="C912" s="183"/>
      <c r="D912" s="183"/>
      <c r="E912" s="184"/>
    </row>
    <row r="913" spans="1:5" s="185" customFormat="1" x14ac:dyDescent="0.3">
      <c r="A913" s="186"/>
      <c r="B913" s="183"/>
      <c r="C913" s="183"/>
      <c r="D913" s="183"/>
      <c r="E913" s="184"/>
    </row>
    <row r="914" spans="1:5" s="185" customFormat="1" x14ac:dyDescent="0.3">
      <c r="A914" s="186"/>
      <c r="B914" s="183"/>
      <c r="C914" s="183"/>
      <c r="D914" s="183"/>
      <c r="E914" s="184"/>
    </row>
    <row r="915" spans="1:5" s="185" customFormat="1" x14ac:dyDescent="0.3">
      <c r="A915" s="186"/>
      <c r="B915" s="183"/>
      <c r="C915" s="183"/>
      <c r="D915" s="183"/>
      <c r="E915" s="184"/>
    </row>
    <row r="916" spans="1:5" s="185" customFormat="1" x14ac:dyDescent="0.3">
      <c r="A916" s="186"/>
      <c r="B916" s="183"/>
      <c r="C916" s="183"/>
      <c r="D916" s="183"/>
      <c r="E916" s="184"/>
    </row>
    <row r="917" spans="1:5" s="185" customFormat="1" x14ac:dyDescent="0.3">
      <c r="A917" s="186"/>
      <c r="B917" s="183"/>
      <c r="C917" s="183"/>
      <c r="D917" s="183"/>
      <c r="E917" s="184"/>
    </row>
    <row r="918" spans="1:5" s="185" customFormat="1" x14ac:dyDescent="0.3">
      <c r="A918" s="186"/>
      <c r="B918" s="183"/>
      <c r="C918" s="183"/>
      <c r="D918" s="183"/>
      <c r="E918" s="184"/>
    </row>
    <row r="919" spans="1:5" s="185" customFormat="1" x14ac:dyDescent="0.3">
      <c r="A919" s="186"/>
      <c r="B919" s="183"/>
      <c r="C919" s="183"/>
      <c r="D919" s="183"/>
      <c r="E919" s="184"/>
    </row>
    <row r="920" spans="1:5" s="185" customFormat="1" x14ac:dyDescent="0.3">
      <c r="A920" s="186"/>
      <c r="B920" s="183"/>
      <c r="C920" s="183"/>
      <c r="D920" s="183"/>
      <c r="E920" s="184"/>
    </row>
    <row r="921" spans="1:5" s="185" customFormat="1" x14ac:dyDescent="0.3">
      <c r="A921" s="186"/>
      <c r="B921" s="183"/>
      <c r="C921" s="183"/>
      <c r="D921" s="183"/>
      <c r="E921" s="184"/>
    </row>
    <row r="922" spans="1:5" s="185" customFormat="1" x14ac:dyDescent="0.3">
      <c r="A922" s="186"/>
      <c r="B922" s="183"/>
      <c r="C922" s="183"/>
      <c r="D922" s="183"/>
      <c r="E922" s="184"/>
    </row>
    <row r="923" spans="1:5" s="185" customFormat="1" x14ac:dyDescent="0.3">
      <c r="A923" s="186"/>
      <c r="B923" s="183"/>
      <c r="C923" s="183"/>
      <c r="D923" s="183"/>
      <c r="E923" s="184"/>
    </row>
    <row r="924" spans="1:5" s="185" customFormat="1" x14ac:dyDescent="0.3">
      <c r="A924" s="186"/>
      <c r="B924" s="183"/>
      <c r="C924" s="183"/>
      <c r="D924" s="183"/>
      <c r="E924" s="184"/>
    </row>
    <row r="925" spans="1:5" s="185" customFormat="1" x14ac:dyDescent="0.3">
      <c r="A925" s="186"/>
      <c r="B925" s="183"/>
      <c r="C925" s="183"/>
      <c r="D925" s="183"/>
      <c r="E925" s="184"/>
    </row>
    <row r="926" spans="1:5" s="185" customFormat="1" x14ac:dyDescent="0.3">
      <c r="A926" s="186"/>
      <c r="B926" s="183"/>
      <c r="C926" s="183"/>
      <c r="D926" s="183"/>
      <c r="E926" s="184"/>
    </row>
    <row r="927" spans="1:5" s="185" customFormat="1" x14ac:dyDescent="0.3">
      <c r="A927" s="186"/>
      <c r="B927" s="183"/>
      <c r="C927" s="183"/>
      <c r="D927" s="183"/>
      <c r="E927" s="184"/>
    </row>
    <row r="928" spans="1:5" s="185" customFormat="1" x14ac:dyDescent="0.3">
      <c r="A928" s="186"/>
      <c r="B928" s="183"/>
      <c r="C928" s="183"/>
      <c r="D928" s="183"/>
      <c r="E928" s="184"/>
    </row>
    <row r="929" spans="1:5" s="185" customFormat="1" x14ac:dyDescent="0.3">
      <c r="A929" s="186"/>
      <c r="B929" s="183"/>
      <c r="C929" s="183"/>
      <c r="D929" s="183"/>
      <c r="E929" s="184"/>
    </row>
    <row r="930" spans="1:5" s="185" customFormat="1" x14ac:dyDescent="0.3">
      <c r="A930" s="186"/>
      <c r="B930" s="183"/>
      <c r="C930" s="183"/>
      <c r="D930" s="183"/>
      <c r="E930" s="184"/>
    </row>
    <row r="931" spans="1:5" s="185" customFormat="1" x14ac:dyDescent="0.3">
      <c r="A931" s="186"/>
      <c r="B931" s="183"/>
      <c r="C931" s="183"/>
      <c r="D931" s="183"/>
      <c r="E931" s="184"/>
    </row>
    <row r="932" spans="1:5" s="185" customFormat="1" x14ac:dyDescent="0.3">
      <c r="A932" s="186"/>
      <c r="B932" s="183"/>
      <c r="C932" s="183"/>
      <c r="D932" s="183"/>
      <c r="E932" s="184"/>
    </row>
    <row r="933" spans="1:5" s="185" customFormat="1" x14ac:dyDescent="0.3">
      <c r="A933" s="186"/>
      <c r="B933" s="183"/>
      <c r="C933" s="183"/>
      <c r="D933" s="183"/>
      <c r="E933" s="184"/>
    </row>
    <row r="934" spans="1:5" s="185" customFormat="1" x14ac:dyDescent="0.3">
      <c r="A934" s="186"/>
      <c r="B934" s="183"/>
      <c r="C934" s="183"/>
      <c r="D934" s="183"/>
      <c r="E934" s="184"/>
    </row>
    <row r="935" spans="1:5" s="185" customFormat="1" x14ac:dyDescent="0.3">
      <c r="A935" s="186"/>
      <c r="B935" s="183"/>
      <c r="C935" s="183"/>
      <c r="D935" s="183"/>
      <c r="E935" s="184"/>
    </row>
    <row r="936" spans="1:5" s="185" customFormat="1" x14ac:dyDescent="0.3">
      <c r="A936" s="186"/>
      <c r="B936" s="183"/>
      <c r="C936" s="183"/>
      <c r="D936" s="183"/>
      <c r="E936" s="184"/>
    </row>
    <row r="937" spans="1:5" s="185" customFormat="1" x14ac:dyDescent="0.3">
      <c r="A937" s="186"/>
      <c r="B937" s="183"/>
      <c r="C937" s="183"/>
      <c r="D937" s="183"/>
      <c r="E937" s="184"/>
    </row>
    <row r="938" spans="1:5" s="185" customFormat="1" x14ac:dyDescent="0.3">
      <c r="A938" s="186"/>
      <c r="B938" s="183"/>
      <c r="C938" s="183"/>
      <c r="D938" s="183"/>
      <c r="E938" s="184"/>
    </row>
    <row r="939" spans="1:5" s="185" customFormat="1" x14ac:dyDescent="0.3">
      <c r="A939" s="186"/>
      <c r="B939" s="183"/>
      <c r="C939" s="183"/>
      <c r="D939" s="183"/>
      <c r="E939" s="184"/>
    </row>
    <row r="940" spans="1:5" s="185" customFormat="1" x14ac:dyDescent="0.3">
      <c r="A940" s="186"/>
      <c r="B940" s="183"/>
      <c r="C940" s="183"/>
      <c r="D940" s="183"/>
      <c r="E940" s="184"/>
    </row>
    <row r="941" spans="1:5" s="185" customFormat="1" x14ac:dyDescent="0.3">
      <c r="A941" s="186"/>
      <c r="B941" s="183"/>
      <c r="C941" s="183"/>
      <c r="D941" s="183"/>
      <c r="E941" s="184"/>
    </row>
    <row r="942" spans="1:5" s="185" customFormat="1" x14ac:dyDescent="0.3">
      <c r="A942" s="186"/>
      <c r="B942" s="183"/>
      <c r="C942" s="183"/>
      <c r="D942" s="183"/>
      <c r="E942" s="184"/>
    </row>
    <row r="943" spans="1:5" s="185" customFormat="1" x14ac:dyDescent="0.3">
      <c r="A943" s="186"/>
      <c r="B943" s="183"/>
      <c r="C943" s="183"/>
      <c r="D943" s="183"/>
      <c r="E943" s="184"/>
    </row>
    <row r="944" spans="1:5" s="185" customFormat="1" x14ac:dyDescent="0.3">
      <c r="A944" s="186"/>
      <c r="B944" s="183"/>
      <c r="C944" s="183"/>
      <c r="D944" s="183"/>
      <c r="E944" s="184"/>
    </row>
    <row r="945" spans="1:5" s="185" customFormat="1" x14ac:dyDescent="0.3">
      <c r="A945" s="186"/>
      <c r="B945" s="183"/>
      <c r="C945" s="183"/>
      <c r="D945" s="183"/>
      <c r="E945" s="184"/>
    </row>
    <row r="946" spans="1:5" s="185" customFormat="1" x14ac:dyDescent="0.3">
      <c r="A946" s="186"/>
      <c r="B946" s="183"/>
      <c r="C946" s="183"/>
      <c r="D946" s="183"/>
      <c r="E946" s="184"/>
    </row>
    <row r="947" spans="1:5" s="185" customFormat="1" x14ac:dyDescent="0.3">
      <c r="A947" s="186"/>
      <c r="B947" s="183"/>
      <c r="C947" s="183"/>
      <c r="D947" s="183"/>
      <c r="E947" s="184"/>
    </row>
    <row r="948" spans="1:5" s="185" customFormat="1" x14ac:dyDescent="0.3">
      <c r="A948" s="186"/>
      <c r="B948" s="183"/>
      <c r="C948" s="183"/>
      <c r="D948" s="183"/>
      <c r="E948" s="184"/>
    </row>
    <row r="949" spans="1:5" s="185" customFormat="1" x14ac:dyDescent="0.3">
      <c r="A949" s="186"/>
      <c r="B949" s="183"/>
      <c r="C949" s="183"/>
      <c r="D949" s="183"/>
      <c r="E949" s="184"/>
    </row>
    <row r="950" spans="1:5" s="185" customFormat="1" x14ac:dyDescent="0.3">
      <c r="A950" s="186"/>
      <c r="B950" s="183"/>
      <c r="C950" s="183"/>
      <c r="D950" s="183"/>
      <c r="E950" s="184"/>
    </row>
    <row r="951" spans="1:5" s="185" customFormat="1" x14ac:dyDescent="0.3">
      <c r="A951" s="186"/>
      <c r="B951" s="183"/>
      <c r="C951" s="183"/>
      <c r="D951" s="183"/>
      <c r="E951" s="184"/>
    </row>
    <row r="952" spans="1:5" s="185" customFormat="1" x14ac:dyDescent="0.3">
      <c r="A952" s="186"/>
      <c r="B952" s="183"/>
      <c r="C952" s="183"/>
      <c r="D952" s="183"/>
      <c r="E952" s="184"/>
    </row>
    <row r="953" spans="1:5" s="185" customFormat="1" x14ac:dyDescent="0.3">
      <c r="A953" s="186"/>
      <c r="B953" s="183"/>
      <c r="C953" s="183"/>
      <c r="D953" s="183"/>
      <c r="E953" s="184"/>
    </row>
    <row r="954" spans="1:5" s="185" customFormat="1" x14ac:dyDescent="0.3">
      <c r="A954" s="186"/>
      <c r="B954" s="183"/>
      <c r="C954" s="183"/>
      <c r="D954" s="183"/>
      <c r="E954" s="184"/>
    </row>
    <row r="955" spans="1:5" s="185" customFormat="1" x14ac:dyDescent="0.3">
      <c r="A955" s="186"/>
      <c r="B955" s="183"/>
      <c r="C955" s="183"/>
      <c r="D955" s="183"/>
      <c r="E955" s="184"/>
    </row>
    <row r="956" spans="1:5" s="185" customFormat="1" x14ac:dyDescent="0.3">
      <c r="A956" s="186"/>
      <c r="B956" s="183"/>
      <c r="C956" s="183"/>
      <c r="D956" s="183"/>
      <c r="E956" s="184"/>
    </row>
    <row r="957" spans="1:5" s="185" customFormat="1" x14ac:dyDescent="0.3">
      <c r="A957" s="186"/>
      <c r="B957" s="183"/>
      <c r="C957" s="183"/>
      <c r="D957" s="183"/>
      <c r="E957" s="184"/>
    </row>
    <row r="958" spans="1:5" s="185" customFormat="1" x14ac:dyDescent="0.3">
      <c r="A958" s="186"/>
      <c r="B958" s="183"/>
      <c r="C958" s="183"/>
      <c r="D958" s="183"/>
      <c r="E958" s="184"/>
    </row>
    <row r="959" spans="1:5" s="185" customFormat="1" x14ac:dyDescent="0.3">
      <c r="A959" s="186"/>
      <c r="B959" s="183"/>
      <c r="C959" s="183"/>
      <c r="D959" s="183"/>
      <c r="E959" s="184"/>
    </row>
    <row r="960" spans="1:5" s="185" customFormat="1" x14ac:dyDescent="0.3">
      <c r="A960" s="186"/>
      <c r="B960" s="183"/>
      <c r="C960" s="183"/>
      <c r="D960" s="183"/>
      <c r="E960" s="184"/>
    </row>
    <row r="961" spans="1:5" s="185" customFormat="1" x14ac:dyDescent="0.3">
      <c r="A961" s="186"/>
      <c r="B961" s="183"/>
      <c r="C961" s="183"/>
      <c r="D961" s="183"/>
      <c r="E961" s="184"/>
    </row>
    <row r="962" spans="1:5" s="185" customFormat="1" x14ac:dyDescent="0.3">
      <c r="A962" s="186"/>
      <c r="B962" s="183"/>
      <c r="C962" s="183"/>
      <c r="D962" s="183"/>
      <c r="E962" s="184"/>
    </row>
    <row r="963" spans="1:5" s="185" customFormat="1" x14ac:dyDescent="0.3">
      <c r="A963" s="186"/>
      <c r="B963" s="183"/>
      <c r="C963" s="183"/>
      <c r="D963" s="183"/>
      <c r="E963" s="184"/>
    </row>
    <row r="964" spans="1:5" s="185" customFormat="1" x14ac:dyDescent="0.3">
      <c r="A964" s="186"/>
      <c r="B964" s="183"/>
      <c r="C964" s="183"/>
      <c r="D964" s="183"/>
      <c r="E964" s="184"/>
    </row>
    <row r="965" spans="1:5" s="185" customFormat="1" x14ac:dyDescent="0.3">
      <c r="A965" s="186"/>
      <c r="B965" s="183"/>
      <c r="C965" s="183"/>
      <c r="D965" s="183"/>
      <c r="E965" s="184"/>
    </row>
    <row r="966" spans="1:5" s="185" customFormat="1" x14ac:dyDescent="0.3">
      <c r="A966" s="186"/>
      <c r="B966" s="183"/>
      <c r="C966" s="183"/>
      <c r="D966" s="183"/>
      <c r="E966" s="184"/>
    </row>
    <row r="967" spans="1:5" s="185" customFormat="1" x14ac:dyDescent="0.3">
      <c r="A967" s="186"/>
      <c r="B967" s="183"/>
      <c r="C967" s="183"/>
      <c r="D967" s="183"/>
      <c r="E967" s="184"/>
    </row>
    <row r="968" spans="1:5" s="185" customFormat="1" x14ac:dyDescent="0.3">
      <c r="A968" s="186"/>
      <c r="B968" s="183"/>
      <c r="C968" s="183"/>
      <c r="D968" s="183"/>
      <c r="E968" s="184"/>
    </row>
    <row r="969" spans="1:5" s="185" customFormat="1" x14ac:dyDescent="0.3">
      <c r="A969" s="186"/>
      <c r="B969" s="183"/>
      <c r="C969" s="183"/>
      <c r="D969" s="183"/>
      <c r="E969" s="184"/>
    </row>
    <row r="970" spans="1:5" s="185" customFormat="1" x14ac:dyDescent="0.3">
      <c r="A970" s="186"/>
      <c r="B970" s="183"/>
      <c r="C970" s="183"/>
      <c r="D970" s="183"/>
      <c r="E970" s="184"/>
    </row>
    <row r="971" spans="1:5" s="185" customFormat="1" x14ac:dyDescent="0.3">
      <c r="A971" s="186"/>
      <c r="B971" s="183"/>
      <c r="C971" s="183"/>
      <c r="D971" s="183"/>
      <c r="E971" s="184"/>
    </row>
    <row r="972" spans="1:5" s="185" customFormat="1" x14ac:dyDescent="0.3">
      <c r="A972" s="186"/>
      <c r="B972" s="183"/>
      <c r="C972" s="183"/>
      <c r="D972" s="183"/>
      <c r="E972" s="184"/>
    </row>
    <row r="973" spans="1:5" s="185" customFormat="1" x14ac:dyDescent="0.3">
      <c r="A973" s="186"/>
      <c r="B973" s="183"/>
      <c r="C973" s="183"/>
      <c r="D973" s="183"/>
      <c r="E973" s="184"/>
    </row>
    <row r="974" spans="1:5" s="185" customFormat="1" x14ac:dyDescent="0.3">
      <c r="A974" s="186"/>
      <c r="B974" s="183"/>
      <c r="C974" s="183"/>
      <c r="D974" s="183"/>
      <c r="E974" s="184"/>
    </row>
    <row r="975" spans="1:5" s="185" customFormat="1" x14ac:dyDescent="0.3">
      <c r="A975" s="186"/>
      <c r="B975" s="183"/>
      <c r="C975" s="183"/>
      <c r="D975" s="183"/>
      <c r="E975" s="184"/>
    </row>
    <row r="976" spans="1:5" s="185" customFormat="1" x14ac:dyDescent="0.3">
      <c r="A976" s="186"/>
      <c r="B976" s="183"/>
      <c r="C976" s="183"/>
      <c r="D976" s="183"/>
      <c r="E976" s="184"/>
    </row>
    <row r="977" spans="1:5" s="185" customFormat="1" x14ac:dyDescent="0.3">
      <c r="A977" s="186"/>
      <c r="B977" s="183"/>
      <c r="C977" s="183"/>
      <c r="D977" s="183"/>
      <c r="E977" s="184"/>
    </row>
    <row r="978" spans="1:5" s="185" customFormat="1" x14ac:dyDescent="0.3">
      <c r="A978" s="186"/>
      <c r="B978" s="183"/>
      <c r="C978" s="183"/>
      <c r="D978" s="183"/>
      <c r="E978" s="184"/>
    </row>
    <row r="979" spans="1:5" s="185" customFormat="1" x14ac:dyDescent="0.3">
      <c r="A979" s="186"/>
      <c r="B979" s="183"/>
      <c r="C979" s="183"/>
      <c r="D979" s="183"/>
      <c r="E979" s="184"/>
    </row>
    <row r="980" spans="1:5" s="185" customFormat="1" x14ac:dyDescent="0.3">
      <c r="A980" s="186"/>
      <c r="B980" s="183"/>
      <c r="C980" s="183"/>
      <c r="D980" s="183"/>
      <c r="E980" s="184"/>
    </row>
    <row r="981" spans="1:5" s="185" customFormat="1" x14ac:dyDescent="0.3">
      <c r="A981" s="186"/>
      <c r="B981" s="183"/>
      <c r="C981" s="183"/>
      <c r="D981" s="183"/>
      <c r="E981" s="184"/>
    </row>
    <row r="982" spans="1:5" s="185" customFormat="1" x14ac:dyDescent="0.3">
      <c r="A982" s="186"/>
      <c r="B982" s="183"/>
      <c r="C982" s="183"/>
      <c r="D982" s="183"/>
      <c r="E982" s="184"/>
    </row>
    <row r="983" spans="1:5" s="185" customFormat="1" x14ac:dyDescent="0.3">
      <c r="A983" s="186"/>
      <c r="B983" s="183"/>
      <c r="C983" s="183"/>
      <c r="D983" s="183"/>
      <c r="E983" s="184"/>
    </row>
    <row r="984" spans="1:5" s="185" customFormat="1" x14ac:dyDescent="0.3">
      <c r="A984" s="186"/>
      <c r="B984" s="183"/>
      <c r="C984" s="183"/>
      <c r="D984" s="183"/>
      <c r="E984" s="184"/>
    </row>
    <row r="985" spans="1:5" s="185" customFormat="1" x14ac:dyDescent="0.3">
      <c r="A985" s="186"/>
      <c r="B985" s="183"/>
      <c r="C985" s="183"/>
      <c r="D985" s="183"/>
      <c r="E985" s="184"/>
    </row>
    <row r="986" spans="1:5" s="185" customFormat="1" x14ac:dyDescent="0.3">
      <c r="A986" s="186"/>
      <c r="B986" s="183"/>
      <c r="C986" s="183"/>
      <c r="D986" s="183"/>
      <c r="E986" s="184"/>
    </row>
    <row r="987" spans="1:5" s="185" customFormat="1" x14ac:dyDescent="0.3">
      <c r="A987" s="186"/>
      <c r="B987" s="183"/>
      <c r="C987" s="183"/>
      <c r="D987" s="183"/>
      <c r="E987" s="184"/>
    </row>
    <row r="988" spans="1:5" s="185" customFormat="1" x14ac:dyDescent="0.3">
      <c r="A988" s="186"/>
      <c r="B988" s="183"/>
      <c r="C988" s="183"/>
      <c r="D988" s="183"/>
      <c r="E988" s="184"/>
    </row>
    <row r="989" spans="1:5" s="185" customFormat="1" x14ac:dyDescent="0.3">
      <c r="A989" s="186"/>
      <c r="B989" s="183"/>
      <c r="C989" s="183"/>
      <c r="D989" s="183"/>
      <c r="E989" s="184"/>
    </row>
    <row r="990" spans="1:5" s="185" customFormat="1" x14ac:dyDescent="0.3">
      <c r="A990" s="186"/>
      <c r="B990" s="183"/>
      <c r="C990" s="183"/>
      <c r="D990" s="183"/>
      <c r="E990" s="184"/>
    </row>
    <row r="991" spans="1:5" s="185" customFormat="1" x14ac:dyDescent="0.3">
      <c r="A991" s="186"/>
      <c r="B991" s="183"/>
      <c r="C991" s="183"/>
      <c r="D991" s="183"/>
      <c r="E991" s="184"/>
    </row>
    <row r="992" spans="1:5" s="185" customFormat="1" x14ac:dyDescent="0.3">
      <c r="A992" s="186"/>
      <c r="B992" s="183"/>
      <c r="C992" s="183"/>
      <c r="D992" s="183"/>
      <c r="E992" s="184"/>
    </row>
    <row r="993" spans="1:5" s="185" customFormat="1" x14ac:dyDescent="0.3">
      <c r="A993" s="186"/>
      <c r="B993" s="183"/>
      <c r="C993" s="183"/>
      <c r="D993" s="183"/>
      <c r="E993" s="184"/>
    </row>
    <row r="994" spans="1:5" s="185" customFormat="1" x14ac:dyDescent="0.3">
      <c r="A994" s="186"/>
      <c r="B994" s="183"/>
      <c r="C994" s="183"/>
      <c r="D994" s="183"/>
      <c r="E994" s="184"/>
    </row>
    <row r="995" spans="1:5" s="185" customFormat="1" x14ac:dyDescent="0.3">
      <c r="A995" s="186"/>
      <c r="B995" s="183"/>
      <c r="C995" s="183"/>
      <c r="D995" s="183"/>
      <c r="E995" s="184"/>
    </row>
    <row r="996" spans="1:5" s="185" customFormat="1" x14ac:dyDescent="0.3">
      <c r="A996" s="186"/>
      <c r="B996" s="183"/>
      <c r="C996" s="183"/>
      <c r="D996" s="183"/>
      <c r="E996" s="184"/>
    </row>
    <row r="997" spans="1:5" s="185" customFormat="1" x14ac:dyDescent="0.3">
      <c r="A997" s="186"/>
      <c r="B997" s="183"/>
      <c r="C997" s="183"/>
      <c r="D997" s="183"/>
      <c r="E997" s="184"/>
    </row>
    <row r="998" spans="1:5" s="185" customFormat="1" x14ac:dyDescent="0.3">
      <c r="A998" s="186"/>
      <c r="B998" s="183"/>
      <c r="C998" s="183"/>
      <c r="D998" s="183"/>
      <c r="E998" s="184"/>
    </row>
    <row r="999" spans="1:5" s="185" customFormat="1" x14ac:dyDescent="0.3">
      <c r="A999" s="186"/>
      <c r="B999" s="183"/>
      <c r="C999" s="183"/>
      <c r="D999" s="183"/>
      <c r="E999" s="184"/>
    </row>
    <row r="1000" spans="1:5" s="185" customFormat="1" x14ac:dyDescent="0.3">
      <c r="A1000" s="186"/>
      <c r="B1000" s="183"/>
      <c r="C1000" s="183"/>
      <c r="D1000" s="183"/>
      <c r="E1000" s="184"/>
    </row>
    <row r="1001" spans="1:5" s="185" customFormat="1" x14ac:dyDescent="0.3">
      <c r="A1001" s="186"/>
      <c r="B1001" s="183"/>
      <c r="C1001" s="183"/>
      <c r="D1001" s="183"/>
      <c r="E1001" s="184"/>
    </row>
    <row r="1002" spans="1:5" s="185" customFormat="1" x14ac:dyDescent="0.3">
      <c r="A1002" s="186"/>
      <c r="B1002" s="183"/>
      <c r="C1002" s="183"/>
      <c r="D1002" s="183"/>
      <c r="E1002" s="184"/>
    </row>
    <row r="1003" spans="1:5" s="185" customFormat="1" x14ac:dyDescent="0.3">
      <c r="A1003" s="186"/>
      <c r="B1003" s="183"/>
      <c r="C1003" s="183"/>
      <c r="D1003" s="183"/>
      <c r="E1003" s="184"/>
    </row>
    <row r="1004" spans="1:5" s="185" customFormat="1" x14ac:dyDescent="0.3">
      <c r="A1004" s="186"/>
      <c r="B1004" s="183"/>
      <c r="C1004" s="183"/>
      <c r="D1004" s="183"/>
      <c r="E1004" s="184"/>
    </row>
    <row r="1005" spans="1:5" s="185" customFormat="1" x14ac:dyDescent="0.3">
      <c r="A1005" s="186"/>
      <c r="B1005" s="183"/>
      <c r="C1005" s="183"/>
      <c r="D1005" s="183"/>
      <c r="E1005" s="184"/>
    </row>
    <row r="1006" spans="1:5" s="185" customFormat="1" x14ac:dyDescent="0.3">
      <c r="A1006" s="186"/>
      <c r="B1006" s="183"/>
      <c r="C1006" s="183"/>
      <c r="D1006" s="183"/>
      <c r="E1006" s="184"/>
    </row>
    <row r="1007" spans="1:5" s="185" customFormat="1" x14ac:dyDescent="0.3">
      <c r="A1007" s="186"/>
      <c r="B1007" s="183"/>
      <c r="C1007" s="183"/>
      <c r="D1007" s="183"/>
      <c r="E1007" s="184"/>
    </row>
    <row r="1008" spans="1:5" s="185" customFormat="1" x14ac:dyDescent="0.3">
      <c r="A1008" s="186"/>
      <c r="B1008" s="183"/>
      <c r="C1008" s="183"/>
      <c r="D1008" s="183"/>
      <c r="E1008" s="184"/>
    </row>
    <row r="1009" spans="1:5" s="185" customFormat="1" x14ac:dyDescent="0.3">
      <c r="A1009" s="186"/>
      <c r="B1009" s="183"/>
      <c r="C1009" s="183"/>
      <c r="D1009" s="183"/>
      <c r="E1009" s="184"/>
    </row>
    <row r="1010" spans="1:5" s="185" customFormat="1" x14ac:dyDescent="0.3">
      <c r="A1010" s="186"/>
      <c r="B1010" s="183"/>
      <c r="C1010" s="183"/>
      <c r="D1010" s="183"/>
      <c r="E1010" s="184"/>
    </row>
    <row r="1011" spans="1:5" s="185" customFormat="1" x14ac:dyDescent="0.3">
      <c r="A1011" s="186"/>
      <c r="B1011" s="183"/>
      <c r="C1011" s="183"/>
      <c r="D1011" s="183"/>
      <c r="E1011" s="184"/>
    </row>
    <row r="1012" spans="1:5" s="185" customFormat="1" x14ac:dyDescent="0.3">
      <c r="A1012" s="186"/>
      <c r="B1012" s="183"/>
      <c r="C1012" s="183"/>
      <c r="D1012" s="183"/>
      <c r="E1012" s="184"/>
    </row>
    <row r="1013" spans="1:5" s="185" customFormat="1" x14ac:dyDescent="0.3">
      <c r="A1013" s="186"/>
      <c r="B1013" s="183"/>
      <c r="C1013" s="183"/>
      <c r="D1013" s="183"/>
      <c r="E1013" s="184"/>
    </row>
    <row r="1014" spans="1:5" s="185" customFormat="1" x14ac:dyDescent="0.3">
      <c r="A1014" s="186"/>
      <c r="B1014" s="183"/>
      <c r="C1014" s="183"/>
      <c r="D1014" s="183"/>
      <c r="E1014" s="184"/>
    </row>
    <row r="1015" spans="1:5" s="185" customFormat="1" x14ac:dyDescent="0.3">
      <c r="A1015" s="186"/>
      <c r="B1015" s="183"/>
      <c r="C1015" s="183"/>
      <c r="D1015" s="183"/>
      <c r="E1015" s="184"/>
    </row>
    <row r="1016" spans="1:5" s="185" customFormat="1" x14ac:dyDescent="0.3">
      <c r="A1016" s="186"/>
      <c r="B1016" s="183"/>
      <c r="C1016" s="183"/>
      <c r="D1016" s="183"/>
      <c r="E1016" s="184"/>
    </row>
    <row r="1017" spans="1:5" s="185" customFormat="1" x14ac:dyDescent="0.3">
      <c r="A1017" s="186"/>
      <c r="B1017" s="183"/>
      <c r="C1017" s="183"/>
      <c r="D1017" s="183"/>
      <c r="E1017" s="184"/>
    </row>
    <row r="1018" spans="1:5" s="185" customFormat="1" x14ac:dyDescent="0.3">
      <c r="A1018" s="186"/>
      <c r="B1018" s="183"/>
      <c r="C1018" s="183"/>
      <c r="D1018" s="183"/>
      <c r="E1018" s="184"/>
    </row>
    <row r="1019" spans="1:5" s="185" customFormat="1" x14ac:dyDescent="0.3">
      <c r="A1019" s="186"/>
      <c r="B1019" s="183"/>
      <c r="C1019" s="183"/>
      <c r="D1019" s="183"/>
      <c r="E1019" s="184"/>
    </row>
    <row r="1020" spans="1:5" s="185" customFormat="1" x14ac:dyDescent="0.3">
      <c r="A1020" s="186"/>
      <c r="B1020" s="183"/>
      <c r="C1020" s="183"/>
      <c r="D1020" s="183"/>
      <c r="E1020" s="184"/>
    </row>
    <row r="1021" spans="1:5" s="185" customFormat="1" x14ac:dyDescent="0.3">
      <c r="A1021" s="186"/>
      <c r="B1021" s="183"/>
      <c r="C1021" s="183"/>
      <c r="D1021" s="183"/>
      <c r="E1021" s="184"/>
    </row>
    <row r="1022" spans="1:5" s="185" customFormat="1" x14ac:dyDescent="0.3">
      <c r="A1022" s="186"/>
      <c r="B1022" s="183"/>
      <c r="C1022" s="183"/>
      <c r="D1022" s="183"/>
      <c r="E1022" s="184"/>
    </row>
    <row r="1023" spans="1:5" s="185" customFormat="1" x14ac:dyDescent="0.3">
      <c r="A1023" s="186"/>
      <c r="B1023" s="183"/>
      <c r="C1023" s="183"/>
      <c r="D1023" s="183"/>
      <c r="E1023" s="184"/>
    </row>
    <row r="1024" spans="1:5" s="185" customFormat="1" x14ac:dyDescent="0.3">
      <c r="A1024" s="186"/>
      <c r="B1024" s="183"/>
      <c r="C1024" s="183"/>
      <c r="D1024" s="183"/>
      <c r="E1024" s="184"/>
    </row>
    <row r="1025" spans="1:5" s="185" customFormat="1" x14ac:dyDescent="0.3">
      <c r="A1025" s="186"/>
      <c r="B1025" s="183"/>
      <c r="C1025" s="183"/>
      <c r="D1025" s="183"/>
      <c r="E1025" s="184"/>
    </row>
    <row r="1026" spans="1:5" s="185" customFormat="1" x14ac:dyDescent="0.3">
      <c r="A1026" s="186"/>
      <c r="B1026" s="183"/>
      <c r="C1026" s="183"/>
      <c r="D1026" s="183"/>
      <c r="E1026" s="184"/>
    </row>
    <row r="1027" spans="1:5" s="185" customFormat="1" x14ac:dyDescent="0.3">
      <c r="A1027" s="186"/>
      <c r="B1027" s="183"/>
      <c r="C1027" s="183"/>
      <c r="D1027" s="183"/>
      <c r="E1027" s="184"/>
    </row>
    <row r="1028" spans="1:5" s="185" customFormat="1" x14ac:dyDescent="0.3">
      <c r="A1028" s="186"/>
      <c r="B1028" s="183"/>
      <c r="C1028" s="183"/>
      <c r="D1028" s="183"/>
      <c r="E1028" s="184"/>
    </row>
    <row r="1029" spans="1:5" s="185" customFormat="1" x14ac:dyDescent="0.3">
      <c r="A1029" s="186"/>
      <c r="B1029" s="183"/>
      <c r="C1029" s="183"/>
      <c r="D1029" s="183"/>
      <c r="E1029" s="184"/>
    </row>
    <row r="1030" spans="1:5" s="185" customFormat="1" x14ac:dyDescent="0.3">
      <c r="A1030" s="186"/>
      <c r="B1030" s="183"/>
      <c r="C1030" s="183"/>
      <c r="D1030" s="183"/>
      <c r="E1030" s="184"/>
    </row>
    <row r="1031" spans="1:5" s="185" customFormat="1" x14ac:dyDescent="0.3">
      <c r="A1031" s="186"/>
      <c r="B1031" s="183"/>
      <c r="C1031" s="183"/>
      <c r="D1031" s="183"/>
      <c r="E1031" s="184"/>
    </row>
    <row r="1032" spans="1:5" s="185" customFormat="1" x14ac:dyDescent="0.3">
      <c r="A1032" s="186"/>
      <c r="B1032" s="183"/>
      <c r="C1032" s="183"/>
      <c r="D1032" s="183"/>
      <c r="E1032" s="184"/>
    </row>
    <row r="1033" spans="1:5" s="185" customFormat="1" x14ac:dyDescent="0.3">
      <c r="A1033" s="186"/>
      <c r="B1033" s="183"/>
      <c r="C1033" s="183"/>
      <c r="D1033" s="183"/>
      <c r="E1033" s="184"/>
    </row>
    <row r="1034" spans="1:5" s="185" customFormat="1" x14ac:dyDescent="0.3">
      <c r="A1034" s="186"/>
      <c r="B1034" s="183"/>
      <c r="C1034" s="183"/>
      <c r="D1034" s="183"/>
      <c r="E1034" s="184"/>
    </row>
    <row r="1035" spans="1:5" s="185" customFormat="1" x14ac:dyDescent="0.3">
      <c r="A1035" s="186"/>
      <c r="B1035" s="183"/>
      <c r="C1035" s="183"/>
      <c r="D1035" s="183"/>
      <c r="E1035" s="184"/>
    </row>
    <row r="1036" spans="1:5" s="185" customFormat="1" x14ac:dyDescent="0.3">
      <c r="A1036" s="186"/>
      <c r="B1036" s="183"/>
      <c r="C1036" s="183"/>
      <c r="D1036" s="183"/>
      <c r="E1036" s="184"/>
    </row>
    <row r="1037" spans="1:5" s="185" customFormat="1" x14ac:dyDescent="0.3">
      <c r="A1037" s="186"/>
      <c r="B1037" s="183"/>
      <c r="C1037" s="183"/>
      <c r="D1037" s="183"/>
      <c r="E1037" s="184"/>
    </row>
    <row r="1038" spans="1:5" s="185" customFormat="1" x14ac:dyDescent="0.3">
      <c r="A1038" s="186"/>
      <c r="B1038" s="183"/>
      <c r="C1038" s="183"/>
      <c r="D1038" s="183"/>
      <c r="E1038" s="184"/>
    </row>
    <row r="1039" spans="1:5" s="185" customFormat="1" x14ac:dyDescent="0.3">
      <c r="A1039" s="186"/>
      <c r="B1039" s="183"/>
      <c r="C1039" s="183"/>
      <c r="D1039" s="183"/>
      <c r="E1039" s="184"/>
    </row>
    <row r="1040" spans="1:5" s="185" customFormat="1" x14ac:dyDescent="0.3">
      <c r="A1040" s="186"/>
      <c r="B1040" s="183"/>
      <c r="C1040" s="183"/>
      <c r="D1040" s="183"/>
      <c r="E1040" s="184"/>
    </row>
    <row r="1041" spans="1:5" s="185" customFormat="1" x14ac:dyDescent="0.3">
      <c r="A1041" s="186"/>
      <c r="B1041" s="183"/>
      <c r="C1041" s="183"/>
      <c r="D1041" s="183"/>
      <c r="E1041" s="184"/>
    </row>
    <row r="1042" spans="1:5" s="185" customFormat="1" x14ac:dyDescent="0.3">
      <c r="A1042" s="186"/>
      <c r="B1042" s="183"/>
      <c r="C1042" s="183"/>
      <c r="D1042" s="183"/>
      <c r="E1042" s="184"/>
    </row>
    <row r="1043" spans="1:5" s="185" customFormat="1" x14ac:dyDescent="0.3">
      <c r="A1043" s="186"/>
      <c r="B1043" s="183"/>
      <c r="C1043" s="183"/>
      <c r="D1043" s="183"/>
      <c r="E1043" s="184"/>
    </row>
    <row r="1044" spans="1:5" s="185" customFormat="1" x14ac:dyDescent="0.3">
      <c r="A1044" s="186"/>
      <c r="B1044" s="183"/>
      <c r="C1044" s="183"/>
      <c r="D1044" s="183"/>
      <c r="E1044" s="184"/>
    </row>
    <row r="1045" spans="1:5" s="185" customFormat="1" x14ac:dyDescent="0.3">
      <c r="A1045" s="186"/>
      <c r="B1045" s="183"/>
      <c r="C1045" s="183"/>
      <c r="D1045" s="183"/>
      <c r="E1045" s="184"/>
    </row>
    <row r="1046" spans="1:5" s="185" customFormat="1" x14ac:dyDescent="0.3">
      <c r="A1046" s="186"/>
      <c r="B1046" s="183"/>
      <c r="C1046" s="183"/>
      <c r="D1046" s="183"/>
      <c r="E1046" s="184"/>
    </row>
    <row r="1047" spans="1:5" s="185" customFormat="1" x14ac:dyDescent="0.3">
      <c r="A1047" s="186"/>
      <c r="B1047" s="183"/>
      <c r="C1047" s="183"/>
      <c r="D1047" s="183"/>
      <c r="E1047" s="184"/>
    </row>
    <row r="1048" spans="1:5" s="185" customFormat="1" x14ac:dyDescent="0.3">
      <c r="A1048" s="186"/>
      <c r="B1048" s="183"/>
      <c r="C1048" s="183"/>
      <c r="D1048" s="183"/>
      <c r="E1048" s="184"/>
    </row>
    <row r="1049" spans="1:5" s="185" customFormat="1" x14ac:dyDescent="0.3">
      <c r="A1049" s="186"/>
      <c r="B1049" s="183"/>
      <c r="C1049" s="183"/>
      <c r="D1049" s="183"/>
      <c r="E1049" s="184"/>
    </row>
    <row r="1050" spans="1:5" s="185" customFormat="1" x14ac:dyDescent="0.3">
      <c r="A1050" s="186"/>
      <c r="B1050" s="183"/>
      <c r="C1050" s="183"/>
      <c r="D1050" s="183"/>
      <c r="E1050" s="184"/>
    </row>
    <row r="1051" spans="1:5" s="185" customFormat="1" x14ac:dyDescent="0.3">
      <c r="A1051" s="186"/>
      <c r="B1051" s="183"/>
      <c r="C1051" s="183"/>
      <c r="D1051" s="183"/>
      <c r="E1051" s="184"/>
    </row>
    <row r="1052" spans="1:5" s="185" customFormat="1" x14ac:dyDescent="0.3">
      <c r="A1052" s="186"/>
      <c r="B1052" s="183"/>
      <c r="C1052" s="183"/>
      <c r="D1052" s="183"/>
      <c r="E1052" s="184"/>
    </row>
    <row r="1053" spans="1:5" s="185" customFormat="1" x14ac:dyDescent="0.3">
      <c r="A1053" s="186"/>
      <c r="B1053" s="183"/>
      <c r="C1053" s="183"/>
      <c r="D1053" s="183"/>
      <c r="E1053" s="184"/>
    </row>
    <row r="1054" spans="1:5" s="185" customFormat="1" x14ac:dyDescent="0.3">
      <c r="A1054" s="186"/>
      <c r="B1054" s="183"/>
      <c r="C1054" s="183"/>
      <c r="D1054" s="183"/>
      <c r="E1054" s="184"/>
    </row>
    <row r="1055" spans="1:5" s="185" customFormat="1" x14ac:dyDescent="0.3">
      <c r="A1055" s="186"/>
      <c r="B1055" s="183"/>
      <c r="C1055" s="183"/>
      <c r="D1055" s="183"/>
      <c r="E1055" s="184"/>
    </row>
    <row r="1056" spans="1:5" s="185" customFormat="1" x14ac:dyDescent="0.3">
      <c r="A1056" s="186"/>
      <c r="B1056" s="183"/>
      <c r="C1056" s="183"/>
      <c r="D1056" s="183"/>
      <c r="E1056" s="184"/>
    </row>
    <row r="1057" spans="1:5" s="185" customFormat="1" x14ac:dyDescent="0.3">
      <c r="A1057" s="186"/>
      <c r="B1057" s="183"/>
      <c r="C1057" s="183"/>
      <c r="D1057" s="183"/>
      <c r="E1057" s="184"/>
    </row>
    <row r="1058" spans="1:5" s="185" customFormat="1" x14ac:dyDescent="0.3">
      <c r="A1058" s="186"/>
      <c r="B1058" s="183"/>
      <c r="C1058" s="183"/>
      <c r="D1058" s="183"/>
      <c r="E1058" s="184"/>
    </row>
    <row r="1059" spans="1:5" s="185" customFormat="1" x14ac:dyDescent="0.3">
      <c r="A1059" s="186"/>
      <c r="B1059" s="183"/>
      <c r="C1059" s="183"/>
      <c r="D1059" s="183"/>
      <c r="E1059" s="184"/>
    </row>
    <row r="1060" spans="1:5" s="185" customFormat="1" x14ac:dyDescent="0.3">
      <c r="A1060" s="186"/>
      <c r="B1060" s="183"/>
      <c r="C1060" s="183"/>
      <c r="D1060" s="183"/>
      <c r="E1060" s="184"/>
    </row>
    <row r="1061" spans="1:5" s="185" customFormat="1" x14ac:dyDescent="0.3">
      <c r="A1061" s="186"/>
      <c r="B1061" s="183"/>
      <c r="C1061" s="183"/>
      <c r="D1061" s="183"/>
      <c r="E1061" s="184"/>
    </row>
    <row r="1062" spans="1:5" s="185" customFormat="1" x14ac:dyDescent="0.3">
      <c r="A1062" s="186"/>
      <c r="B1062" s="183"/>
      <c r="C1062" s="183"/>
      <c r="D1062" s="183"/>
      <c r="E1062" s="184"/>
    </row>
    <row r="1063" spans="1:5" s="185" customFormat="1" x14ac:dyDescent="0.3">
      <c r="A1063" s="186"/>
      <c r="B1063" s="183"/>
      <c r="C1063" s="183"/>
      <c r="D1063" s="183"/>
      <c r="E1063" s="184"/>
    </row>
    <row r="1064" spans="1:5" s="185" customFormat="1" x14ac:dyDescent="0.3">
      <c r="A1064" s="186"/>
      <c r="B1064" s="183"/>
      <c r="C1064" s="183"/>
      <c r="D1064" s="183"/>
      <c r="E1064" s="184"/>
    </row>
    <row r="1065" spans="1:5" s="185" customFormat="1" x14ac:dyDescent="0.3">
      <c r="A1065" s="186"/>
      <c r="B1065" s="183"/>
      <c r="C1065" s="183"/>
      <c r="D1065" s="183"/>
      <c r="E1065" s="184"/>
    </row>
    <row r="1066" spans="1:5" s="185" customFormat="1" x14ac:dyDescent="0.3">
      <c r="A1066" s="186"/>
      <c r="B1066" s="183"/>
      <c r="C1066" s="183"/>
      <c r="D1066" s="183"/>
      <c r="E1066" s="184"/>
    </row>
    <row r="1067" spans="1:5" s="185" customFormat="1" x14ac:dyDescent="0.3">
      <c r="A1067" s="186"/>
      <c r="B1067" s="183"/>
      <c r="C1067" s="183"/>
      <c r="D1067" s="183"/>
      <c r="E1067" s="184"/>
    </row>
    <row r="1068" spans="1:5" s="185" customFormat="1" x14ac:dyDescent="0.3">
      <c r="A1068" s="186"/>
      <c r="B1068" s="183"/>
      <c r="C1068" s="183"/>
      <c r="D1068" s="183"/>
      <c r="E1068" s="184"/>
    </row>
    <row r="1069" spans="1:5" s="185" customFormat="1" x14ac:dyDescent="0.3">
      <c r="A1069" s="186"/>
      <c r="B1069" s="183"/>
      <c r="C1069" s="183"/>
      <c r="D1069" s="183"/>
      <c r="E1069" s="184"/>
    </row>
    <row r="1070" spans="1:5" s="185" customFormat="1" x14ac:dyDescent="0.3">
      <c r="A1070" s="186"/>
      <c r="B1070" s="183"/>
      <c r="C1070" s="183"/>
      <c r="D1070" s="183"/>
      <c r="E1070" s="184"/>
    </row>
    <row r="1071" spans="1:5" s="185" customFormat="1" x14ac:dyDescent="0.3">
      <c r="A1071" s="186"/>
      <c r="B1071" s="183"/>
      <c r="C1071" s="183"/>
      <c r="D1071" s="183"/>
      <c r="E1071" s="184"/>
    </row>
    <row r="1072" spans="1:5" s="185" customFormat="1" x14ac:dyDescent="0.3">
      <c r="A1072" s="186"/>
      <c r="B1072" s="183"/>
      <c r="C1072" s="183"/>
      <c r="D1072" s="183"/>
      <c r="E1072" s="184"/>
    </row>
    <row r="1073" spans="1:5" s="185" customFormat="1" x14ac:dyDescent="0.3">
      <c r="A1073" s="186"/>
      <c r="B1073" s="183"/>
      <c r="C1073" s="183"/>
      <c r="D1073" s="183"/>
      <c r="E1073" s="184"/>
    </row>
    <row r="1074" spans="1:5" s="185" customFormat="1" x14ac:dyDescent="0.3">
      <c r="A1074" s="186"/>
      <c r="B1074" s="183"/>
      <c r="C1074" s="183"/>
      <c r="D1074" s="183"/>
      <c r="E1074" s="184"/>
    </row>
    <row r="1075" spans="1:5" s="185" customFormat="1" x14ac:dyDescent="0.3">
      <c r="A1075" s="186"/>
      <c r="B1075" s="183"/>
      <c r="C1075" s="183"/>
      <c r="D1075" s="183"/>
      <c r="E1075" s="184"/>
    </row>
    <row r="1076" spans="1:5" s="185" customFormat="1" x14ac:dyDescent="0.3">
      <c r="A1076" s="186"/>
      <c r="B1076" s="183"/>
      <c r="C1076" s="183"/>
      <c r="D1076" s="183"/>
      <c r="E1076" s="184"/>
    </row>
    <row r="1077" spans="1:5" s="185" customFormat="1" x14ac:dyDescent="0.3">
      <c r="A1077" s="186"/>
      <c r="B1077" s="183"/>
      <c r="C1077" s="183"/>
      <c r="D1077" s="183"/>
      <c r="E1077" s="184"/>
    </row>
    <row r="1078" spans="1:5" s="185" customFormat="1" x14ac:dyDescent="0.3">
      <c r="A1078" s="186"/>
      <c r="B1078" s="183"/>
      <c r="C1078" s="183"/>
      <c r="D1078" s="183"/>
      <c r="E1078" s="184"/>
    </row>
    <row r="1079" spans="1:5" s="185" customFormat="1" x14ac:dyDescent="0.3">
      <c r="A1079" s="186"/>
      <c r="B1079" s="183"/>
      <c r="C1079" s="183"/>
      <c r="D1079" s="183"/>
      <c r="E1079" s="184"/>
    </row>
    <row r="1080" spans="1:5" s="185" customFormat="1" x14ac:dyDescent="0.3">
      <c r="A1080" s="186"/>
      <c r="B1080" s="183"/>
      <c r="C1080" s="183"/>
      <c r="D1080" s="183"/>
      <c r="E1080" s="184"/>
    </row>
    <row r="1081" spans="1:5" s="185" customFormat="1" x14ac:dyDescent="0.3">
      <c r="A1081" s="186"/>
      <c r="B1081" s="183"/>
      <c r="C1081" s="183"/>
      <c r="D1081" s="183"/>
      <c r="E1081" s="184"/>
    </row>
    <row r="1082" spans="1:5" s="185" customFormat="1" x14ac:dyDescent="0.3">
      <c r="A1082" s="186"/>
      <c r="B1082" s="183"/>
      <c r="C1082" s="183"/>
      <c r="D1082" s="183"/>
      <c r="E1082" s="184"/>
    </row>
    <row r="1083" spans="1:5" s="185" customFormat="1" x14ac:dyDescent="0.3">
      <c r="A1083" s="186"/>
      <c r="B1083" s="183"/>
      <c r="C1083" s="183"/>
      <c r="D1083" s="183"/>
      <c r="E1083" s="184"/>
    </row>
    <row r="1084" spans="1:5" s="185" customFormat="1" x14ac:dyDescent="0.3">
      <c r="A1084" s="186"/>
      <c r="B1084" s="183"/>
      <c r="C1084" s="183"/>
      <c r="D1084" s="183"/>
      <c r="E1084" s="184"/>
    </row>
    <row r="1085" spans="1:5" s="185" customFormat="1" x14ac:dyDescent="0.3">
      <c r="A1085" s="186"/>
      <c r="B1085" s="183"/>
      <c r="C1085" s="183"/>
      <c r="D1085" s="183"/>
      <c r="E1085" s="184"/>
    </row>
    <row r="1086" spans="1:5" s="185" customFormat="1" x14ac:dyDescent="0.3">
      <c r="A1086" s="186"/>
      <c r="B1086" s="183"/>
      <c r="C1086" s="183"/>
      <c r="D1086" s="183"/>
      <c r="E1086" s="184"/>
    </row>
    <row r="1087" spans="1:5" s="185" customFormat="1" x14ac:dyDescent="0.3">
      <c r="A1087" s="186"/>
      <c r="B1087" s="183"/>
      <c r="C1087" s="183"/>
      <c r="D1087" s="183"/>
      <c r="E1087" s="184"/>
    </row>
    <row r="1088" spans="1:5" s="185" customFormat="1" x14ac:dyDescent="0.3">
      <c r="A1088" s="186"/>
      <c r="B1088" s="183"/>
      <c r="C1088" s="183"/>
      <c r="D1088" s="183"/>
      <c r="E1088" s="184"/>
    </row>
    <row r="1089" spans="1:5" s="185" customFormat="1" x14ac:dyDescent="0.3">
      <c r="A1089" s="186"/>
      <c r="B1089" s="183"/>
      <c r="C1089" s="183"/>
      <c r="D1089" s="183"/>
      <c r="E1089" s="184"/>
    </row>
    <row r="1090" spans="1:5" s="185" customFormat="1" x14ac:dyDescent="0.3">
      <c r="A1090" s="186"/>
      <c r="B1090" s="183"/>
      <c r="C1090" s="183"/>
      <c r="D1090" s="183"/>
      <c r="E1090" s="184"/>
    </row>
    <row r="1091" spans="1:5" s="185" customFormat="1" x14ac:dyDescent="0.3">
      <c r="A1091" s="186"/>
      <c r="B1091" s="183"/>
      <c r="C1091" s="183"/>
      <c r="D1091" s="183"/>
      <c r="E1091" s="184"/>
    </row>
    <row r="1092" spans="1:5" s="185" customFormat="1" x14ac:dyDescent="0.3">
      <c r="A1092" s="186"/>
      <c r="B1092" s="183"/>
      <c r="C1092" s="183"/>
      <c r="D1092" s="183"/>
      <c r="E1092" s="184"/>
    </row>
    <row r="1093" spans="1:5" s="185" customFormat="1" x14ac:dyDescent="0.3">
      <c r="A1093" s="186"/>
      <c r="B1093" s="183"/>
      <c r="C1093" s="183"/>
      <c r="D1093" s="183"/>
      <c r="E1093" s="184"/>
    </row>
    <row r="1094" spans="1:5" s="185" customFormat="1" x14ac:dyDescent="0.3">
      <c r="A1094" s="186"/>
      <c r="B1094" s="183"/>
      <c r="C1094" s="183"/>
      <c r="D1094" s="183"/>
      <c r="E1094" s="184"/>
    </row>
    <row r="1095" spans="1:5" s="185" customFormat="1" x14ac:dyDescent="0.3">
      <c r="A1095" s="186"/>
      <c r="B1095" s="183"/>
      <c r="C1095" s="183"/>
      <c r="D1095" s="183"/>
      <c r="E1095" s="184"/>
    </row>
    <row r="1096" spans="1:5" s="185" customFormat="1" x14ac:dyDescent="0.3">
      <c r="A1096" s="186"/>
      <c r="B1096" s="183"/>
      <c r="C1096" s="183"/>
      <c r="D1096" s="183"/>
      <c r="E1096" s="184"/>
    </row>
    <row r="1097" spans="1:5" s="185" customFormat="1" x14ac:dyDescent="0.3">
      <c r="A1097" s="186"/>
      <c r="B1097" s="183"/>
      <c r="C1097" s="183"/>
      <c r="D1097" s="183"/>
      <c r="E1097" s="184"/>
    </row>
    <row r="1098" spans="1:5" s="185" customFormat="1" x14ac:dyDescent="0.3">
      <c r="A1098" s="186"/>
      <c r="B1098" s="183"/>
      <c r="C1098" s="183"/>
      <c r="D1098" s="183"/>
      <c r="E1098" s="184"/>
    </row>
    <row r="1099" spans="1:5" s="185" customFormat="1" x14ac:dyDescent="0.3">
      <c r="A1099" s="186"/>
      <c r="B1099" s="183"/>
      <c r="C1099" s="183"/>
      <c r="D1099" s="183"/>
      <c r="E1099" s="184"/>
    </row>
    <row r="1100" spans="1:5" s="185" customFormat="1" x14ac:dyDescent="0.3">
      <c r="A1100" s="186"/>
      <c r="B1100" s="183"/>
      <c r="C1100" s="183"/>
      <c r="D1100" s="183"/>
      <c r="E1100" s="184"/>
    </row>
    <row r="1101" spans="1:5" s="185" customFormat="1" x14ac:dyDescent="0.3">
      <c r="A1101" s="186"/>
      <c r="B1101" s="183"/>
      <c r="C1101" s="183"/>
      <c r="D1101" s="183"/>
      <c r="E1101" s="184"/>
    </row>
    <row r="1102" spans="1:5" s="185" customFormat="1" x14ac:dyDescent="0.3">
      <c r="A1102" s="186"/>
      <c r="B1102" s="183"/>
      <c r="C1102" s="183"/>
      <c r="D1102" s="183"/>
      <c r="E1102" s="184"/>
    </row>
    <row r="1103" spans="1:5" s="185" customFormat="1" x14ac:dyDescent="0.3">
      <c r="A1103" s="186"/>
      <c r="B1103" s="183"/>
      <c r="C1103" s="183"/>
      <c r="D1103" s="183"/>
      <c r="E1103" s="184"/>
    </row>
    <row r="1104" spans="1:5" s="185" customFormat="1" x14ac:dyDescent="0.3">
      <c r="A1104" s="186"/>
      <c r="B1104" s="183"/>
      <c r="C1104" s="183"/>
      <c r="D1104" s="183"/>
      <c r="E1104" s="184"/>
    </row>
    <row r="1105" spans="1:5" s="185" customFormat="1" x14ac:dyDescent="0.3">
      <c r="A1105" s="186"/>
      <c r="B1105" s="183"/>
      <c r="C1105" s="183"/>
      <c r="D1105" s="183"/>
      <c r="E1105" s="184"/>
    </row>
    <row r="1106" spans="1:5" s="185" customFormat="1" x14ac:dyDescent="0.3">
      <c r="A1106" s="186"/>
      <c r="B1106" s="183"/>
      <c r="C1106" s="183"/>
      <c r="D1106" s="183"/>
      <c r="E1106" s="184"/>
    </row>
    <row r="1107" spans="1:5" s="185" customFormat="1" x14ac:dyDescent="0.3">
      <c r="A1107" s="186"/>
      <c r="B1107" s="183"/>
      <c r="C1107" s="183"/>
      <c r="D1107" s="183"/>
      <c r="E1107" s="184"/>
    </row>
    <row r="1108" spans="1:5" s="185" customFormat="1" x14ac:dyDescent="0.3">
      <c r="A1108" s="186"/>
      <c r="B1108" s="183"/>
      <c r="C1108" s="183"/>
      <c r="D1108" s="183"/>
      <c r="E1108" s="184"/>
    </row>
    <row r="1109" spans="1:5" s="185" customFormat="1" x14ac:dyDescent="0.3">
      <c r="A1109" s="186"/>
      <c r="B1109" s="183"/>
      <c r="C1109" s="183"/>
      <c r="D1109" s="183"/>
      <c r="E1109" s="184"/>
    </row>
    <row r="1110" spans="1:5" s="185" customFormat="1" x14ac:dyDescent="0.3">
      <c r="A1110" s="186"/>
      <c r="B1110" s="183"/>
      <c r="C1110" s="183"/>
      <c r="D1110" s="183"/>
      <c r="E1110" s="184"/>
    </row>
    <row r="1111" spans="1:5" s="185" customFormat="1" x14ac:dyDescent="0.3">
      <c r="A1111" s="186"/>
      <c r="B1111" s="183"/>
      <c r="C1111" s="183"/>
      <c r="D1111" s="183"/>
      <c r="E1111" s="184"/>
    </row>
    <row r="1112" spans="1:5" s="185" customFormat="1" x14ac:dyDescent="0.3">
      <c r="A1112" s="186"/>
      <c r="B1112" s="183"/>
      <c r="C1112" s="183"/>
      <c r="D1112" s="183"/>
      <c r="E1112" s="184"/>
    </row>
    <row r="1113" spans="1:5" s="185" customFormat="1" x14ac:dyDescent="0.3">
      <c r="A1113" s="186"/>
      <c r="B1113" s="183"/>
      <c r="C1113" s="183"/>
      <c r="D1113" s="183"/>
      <c r="E1113" s="184"/>
    </row>
    <row r="1114" spans="1:5" s="185" customFormat="1" x14ac:dyDescent="0.3">
      <c r="A1114" s="186"/>
      <c r="B1114" s="183"/>
      <c r="C1114" s="183"/>
      <c r="D1114" s="183"/>
      <c r="E1114" s="184"/>
    </row>
    <row r="1115" spans="1:5" s="185" customFormat="1" x14ac:dyDescent="0.3">
      <c r="A1115" s="186"/>
      <c r="B1115" s="183"/>
      <c r="C1115" s="183"/>
      <c r="D1115" s="183"/>
      <c r="E1115" s="184"/>
    </row>
    <row r="1116" spans="1:5" s="185" customFormat="1" x14ac:dyDescent="0.3">
      <c r="A1116" s="186"/>
      <c r="B1116" s="183"/>
      <c r="C1116" s="183"/>
      <c r="D1116" s="183"/>
      <c r="E1116" s="184"/>
    </row>
    <row r="1117" spans="1:5" s="185" customFormat="1" x14ac:dyDescent="0.3">
      <c r="A1117" s="186"/>
      <c r="B1117" s="183"/>
      <c r="C1117" s="183"/>
      <c r="D1117" s="183"/>
      <c r="E1117" s="184"/>
    </row>
    <row r="1118" spans="1:5" s="185" customFormat="1" x14ac:dyDescent="0.3">
      <c r="A1118" s="186"/>
      <c r="B1118" s="183"/>
      <c r="C1118" s="183"/>
      <c r="D1118" s="183"/>
      <c r="E1118" s="184"/>
    </row>
    <row r="1119" spans="1:5" s="185" customFormat="1" x14ac:dyDescent="0.3">
      <c r="A1119" s="186"/>
      <c r="B1119" s="183"/>
      <c r="C1119" s="183"/>
      <c r="D1119" s="183"/>
      <c r="E1119" s="184"/>
    </row>
    <row r="1120" spans="1:5" s="185" customFormat="1" x14ac:dyDescent="0.3">
      <c r="A1120" s="186"/>
      <c r="B1120" s="183"/>
      <c r="C1120" s="183"/>
      <c r="D1120" s="183"/>
      <c r="E1120" s="184"/>
    </row>
    <row r="1121" spans="1:5" s="185" customFormat="1" x14ac:dyDescent="0.3">
      <c r="A1121" s="186"/>
      <c r="B1121" s="183"/>
      <c r="C1121" s="183"/>
      <c r="D1121" s="183"/>
      <c r="E1121" s="184"/>
    </row>
    <row r="1122" spans="1:5" s="185" customFormat="1" x14ac:dyDescent="0.3">
      <c r="A1122" s="186"/>
      <c r="B1122" s="183"/>
      <c r="C1122" s="183"/>
      <c r="D1122" s="183"/>
      <c r="E1122" s="184"/>
    </row>
    <row r="1123" spans="1:5" s="185" customFormat="1" x14ac:dyDescent="0.3">
      <c r="A1123" s="186"/>
      <c r="B1123" s="183"/>
      <c r="C1123" s="183"/>
      <c r="D1123" s="183"/>
      <c r="E1123" s="184"/>
    </row>
    <row r="1124" spans="1:5" s="185" customFormat="1" x14ac:dyDescent="0.3">
      <c r="A1124" s="186"/>
      <c r="B1124" s="183"/>
      <c r="C1124" s="183"/>
      <c r="D1124" s="183"/>
      <c r="E1124" s="184"/>
    </row>
    <row r="1125" spans="1:5" s="185" customFormat="1" x14ac:dyDescent="0.3">
      <c r="A1125" s="186"/>
      <c r="B1125" s="183"/>
      <c r="C1125" s="183"/>
      <c r="D1125" s="183"/>
      <c r="E1125" s="184"/>
    </row>
    <row r="1126" spans="1:5" s="185" customFormat="1" x14ac:dyDescent="0.3">
      <c r="A1126" s="186"/>
      <c r="B1126" s="183"/>
      <c r="C1126" s="183"/>
      <c r="D1126" s="183"/>
      <c r="E1126" s="184"/>
    </row>
    <row r="1127" spans="1:5" s="185" customFormat="1" x14ac:dyDescent="0.3">
      <c r="A1127" s="186"/>
      <c r="B1127" s="183"/>
      <c r="C1127" s="183"/>
      <c r="D1127" s="183"/>
      <c r="E1127" s="184"/>
    </row>
    <row r="1128" spans="1:5" s="185" customFormat="1" x14ac:dyDescent="0.3">
      <c r="A1128" s="186"/>
      <c r="B1128" s="183"/>
      <c r="C1128" s="183"/>
      <c r="D1128" s="183"/>
      <c r="E1128" s="184"/>
    </row>
    <row r="1129" spans="1:5" s="185" customFormat="1" x14ac:dyDescent="0.3">
      <c r="A1129" s="186"/>
      <c r="B1129" s="183"/>
      <c r="C1129" s="183"/>
      <c r="D1129" s="183"/>
      <c r="E1129" s="184"/>
    </row>
    <row r="1130" spans="1:5" s="185" customFormat="1" x14ac:dyDescent="0.3">
      <c r="A1130" s="186"/>
      <c r="B1130" s="183"/>
      <c r="C1130" s="183"/>
      <c r="D1130" s="183"/>
      <c r="E1130" s="184"/>
    </row>
    <row r="1131" spans="1:5" s="185" customFormat="1" x14ac:dyDescent="0.3">
      <c r="A1131" s="186"/>
      <c r="B1131" s="183"/>
      <c r="C1131" s="183"/>
      <c r="D1131" s="183"/>
      <c r="E1131" s="184"/>
    </row>
    <row r="1132" spans="1:5" s="185" customFormat="1" x14ac:dyDescent="0.3">
      <c r="A1132" s="186"/>
      <c r="B1132" s="183"/>
      <c r="C1132" s="183"/>
      <c r="D1132" s="183"/>
      <c r="E1132" s="184"/>
    </row>
    <row r="1133" spans="1:5" s="185" customFormat="1" x14ac:dyDescent="0.3">
      <c r="A1133" s="186"/>
      <c r="B1133" s="183"/>
      <c r="C1133" s="183"/>
      <c r="D1133" s="183"/>
      <c r="E1133" s="184"/>
    </row>
    <row r="1134" spans="1:5" s="185" customFormat="1" x14ac:dyDescent="0.3">
      <c r="A1134" s="186"/>
      <c r="B1134" s="183"/>
      <c r="C1134" s="183"/>
      <c r="D1134" s="183"/>
      <c r="E1134" s="184"/>
    </row>
    <row r="1135" spans="1:5" s="185" customFormat="1" x14ac:dyDescent="0.3">
      <c r="A1135" s="186"/>
      <c r="B1135" s="183"/>
      <c r="C1135" s="183"/>
      <c r="D1135" s="183"/>
      <c r="E1135" s="184"/>
    </row>
    <row r="1136" spans="1:5" s="185" customFormat="1" x14ac:dyDescent="0.3">
      <c r="A1136" s="186"/>
      <c r="B1136" s="183"/>
      <c r="C1136" s="183"/>
      <c r="D1136" s="183"/>
      <c r="E1136" s="184"/>
    </row>
    <row r="1137" spans="1:5" s="185" customFormat="1" x14ac:dyDescent="0.3">
      <c r="A1137" s="186"/>
      <c r="B1137" s="183"/>
      <c r="C1137" s="183"/>
      <c r="D1137" s="183"/>
      <c r="E1137" s="184"/>
    </row>
    <row r="1138" spans="1:5" s="185" customFormat="1" x14ac:dyDescent="0.3">
      <c r="A1138" s="186"/>
      <c r="B1138" s="183"/>
      <c r="C1138" s="183"/>
      <c r="D1138" s="183"/>
      <c r="E1138" s="184"/>
    </row>
    <row r="1139" spans="1:5" s="185" customFormat="1" x14ac:dyDescent="0.3">
      <c r="A1139" s="186"/>
      <c r="B1139" s="183"/>
      <c r="C1139" s="183"/>
      <c r="D1139" s="183"/>
      <c r="E1139" s="184"/>
    </row>
    <row r="1140" spans="1:5" s="185" customFormat="1" x14ac:dyDescent="0.3">
      <c r="A1140" s="186"/>
      <c r="B1140" s="183"/>
      <c r="C1140" s="183"/>
      <c r="D1140" s="183"/>
      <c r="E1140" s="184"/>
    </row>
    <row r="1141" spans="1:5" s="185" customFormat="1" x14ac:dyDescent="0.3">
      <c r="A1141" s="186"/>
      <c r="B1141" s="183"/>
      <c r="C1141" s="183"/>
      <c r="D1141" s="183"/>
      <c r="E1141" s="184"/>
    </row>
    <row r="1142" spans="1:5" s="185" customFormat="1" x14ac:dyDescent="0.3">
      <c r="A1142" s="186"/>
      <c r="B1142" s="183"/>
      <c r="C1142" s="183"/>
      <c r="D1142" s="183"/>
      <c r="E1142" s="184"/>
    </row>
    <row r="1143" spans="1:5" s="185" customFormat="1" x14ac:dyDescent="0.3">
      <c r="A1143" s="186"/>
      <c r="B1143" s="183"/>
      <c r="C1143" s="183"/>
      <c r="D1143" s="183"/>
      <c r="E1143" s="184"/>
    </row>
    <row r="1144" spans="1:5" s="185" customFormat="1" x14ac:dyDescent="0.3">
      <c r="A1144" s="186"/>
      <c r="B1144" s="183"/>
      <c r="C1144" s="183"/>
      <c r="D1144" s="183"/>
      <c r="E1144" s="184"/>
    </row>
    <row r="1145" spans="1:5" s="185" customFormat="1" x14ac:dyDescent="0.3">
      <c r="A1145" s="186"/>
      <c r="B1145" s="183"/>
      <c r="C1145" s="183"/>
      <c r="D1145" s="183"/>
      <c r="E1145" s="184"/>
    </row>
    <row r="1146" spans="1:5" s="185" customFormat="1" x14ac:dyDescent="0.3">
      <c r="A1146" s="186"/>
      <c r="B1146" s="183"/>
      <c r="C1146" s="183"/>
      <c r="D1146" s="183"/>
      <c r="E1146" s="184"/>
    </row>
    <row r="1147" spans="1:5" s="185" customFormat="1" x14ac:dyDescent="0.3">
      <c r="A1147" s="186"/>
      <c r="B1147" s="183"/>
      <c r="C1147" s="183"/>
      <c r="D1147" s="183"/>
      <c r="E1147" s="184"/>
    </row>
    <row r="1148" spans="1:5" s="185" customFormat="1" x14ac:dyDescent="0.3">
      <c r="A1148" s="186"/>
      <c r="B1148" s="183"/>
      <c r="C1148" s="183"/>
      <c r="D1148" s="183"/>
      <c r="E1148" s="184"/>
    </row>
    <row r="1149" spans="1:5" s="185" customFormat="1" x14ac:dyDescent="0.3">
      <c r="A1149" s="186"/>
      <c r="B1149" s="183"/>
      <c r="C1149" s="183"/>
      <c r="D1149" s="183"/>
      <c r="E1149" s="184"/>
    </row>
    <row r="1150" spans="1:5" s="185" customFormat="1" x14ac:dyDescent="0.3">
      <c r="A1150" s="186"/>
      <c r="B1150" s="183"/>
      <c r="C1150" s="183"/>
      <c r="D1150" s="183"/>
      <c r="E1150" s="184"/>
    </row>
    <row r="1151" spans="1:5" s="185" customFormat="1" x14ac:dyDescent="0.3">
      <c r="A1151" s="186"/>
      <c r="B1151" s="183"/>
      <c r="C1151" s="183"/>
      <c r="D1151" s="183"/>
      <c r="E1151" s="184"/>
    </row>
    <row r="1152" spans="1:5" s="185" customFormat="1" x14ac:dyDescent="0.3">
      <c r="A1152" s="186"/>
      <c r="B1152" s="183"/>
      <c r="C1152" s="183"/>
      <c r="D1152" s="183"/>
      <c r="E1152" s="184"/>
    </row>
    <row r="1153" spans="1:5" s="185" customFormat="1" x14ac:dyDescent="0.3">
      <c r="A1153" s="186"/>
      <c r="B1153" s="183"/>
      <c r="C1153" s="183"/>
      <c r="D1153" s="183"/>
      <c r="E1153" s="184"/>
    </row>
    <row r="1154" spans="1:5" s="185" customFormat="1" x14ac:dyDescent="0.3">
      <c r="A1154" s="186"/>
      <c r="B1154" s="183"/>
      <c r="C1154" s="183"/>
      <c r="D1154" s="183"/>
      <c r="E1154" s="184"/>
    </row>
    <row r="1155" spans="1:5" s="185" customFormat="1" x14ac:dyDescent="0.3">
      <c r="A1155" s="186"/>
      <c r="B1155" s="183"/>
      <c r="C1155" s="183"/>
      <c r="D1155" s="183"/>
      <c r="E1155" s="184"/>
    </row>
    <row r="1156" spans="1:5" s="185" customFormat="1" x14ac:dyDescent="0.3">
      <c r="A1156" s="186"/>
      <c r="B1156" s="183"/>
      <c r="C1156" s="183"/>
      <c r="D1156" s="183"/>
      <c r="E1156" s="184"/>
    </row>
    <row r="1157" spans="1:5" s="185" customFormat="1" x14ac:dyDescent="0.3">
      <c r="A1157" s="186"/>
      <c r="B1157" s="183"/>
      <c r="C1157" s="183"/>
      <c r="D1157" s="183"/>
      <c r="E1157" s="184"/>
    </row>
    <row r="1158" spans="1:5" s="185" customFormat="1" x14ac:dyDescent="0.3">
      <c r="A1158" s="186"/>
      <c r="B1158" s="183"/>
      <c r="C1158" s="183"/>
      <c r="D1158" s="183"/>
      <c r="E1158" s="184"/>
    </row>
    <row r="1159" spans="1:5" s="185" customFormat="1" x14ac:dyDescent="0.3">
      <c r="A1159" s="186"/>
      <c r="B1159" s="183"/>
      <c r="C1159" s="183"/>
      <c r="D1159" s="183"/>
      <c r="E1159" s="184"/>
    </row>
    <row r="1160" spans="1:5" s="185" customFormat="1" x14ac:dyDescent="0.3">
      <c r="A1160" s="186"/>
      <c r="B1160" s="183"/>
      <c r="C1160" s="183"/>
      <c r="D1160" s="183"/>
      <c r="E1160" s="184"/>
    </row>
    <row r="1161" spans="1:5" s="185" customFormat="1" x14ac:dyDescent="0.3">
      <c r="A1161" s="186"/>
      <c r="B1161" s="183"/>
      <c r="C1161" s="183"/>
      <c r="D1161" s="183"/>
      <c r="E1161" s="184"/>
    </row>
    <row r="1162" spans="1:5" s="185" customFormat="1" x14ac:dyDescent="0.3">
      <c r="A1162" s="186"/>
      <c r="B1162" s="183"/>
      <c r="C1162" s="183"/>
      <c r="D1162" s="183"/>
      <c r="E1162" s="184"/>
    </row>
    <row r="1163" spans="1:5" s="185" customFormat="1" x14ac:dyDescent="0.3">
      <c r="A1163" s="186"/>
      <c r="B1163" s="183"/>
      <c r="C1163" s="183"/>
      <c r="D1163" s="183"/>
      <c r="E1163" s="184"/>
    </row>
    <row r="1164" spans="1:5" s="185" customFormat="1" x14ac:dyDescent="0.3">
      <c r="A1164" s="186"/>
      <c r="B1164" s="183"/>
      <c r="C1164" s="183"/>
      <c r="D1164" s="183"/>
      <c r="E1164" s="184"/>
    </row>
    <row r="1165" spans="1:5" s="185" customFormat="1" x14ac:dyDescent="0.3">
      <c r="A1165" s="186"/>
      <c r="B1165" s="183"/>
      <c r="C1165" s="183"/>
      <c r="D1165" s="183"/>
      <c r="E1165" s="184"/>
    </row>
    <row r="1166" spans="1:5" s="185" customFormat="1" x14ac:dyDescent="0.3">
      <c r="A1166" s="186"/>
      <c r="B1166" s="183"/>
      <c r="C1166" s="183"/>
      <c r="D1166" s="183"/>
      <c r="E1166" s="184"/>
    </row>
    <row r="1167" spans="1:5" s="185" customFormat="1" x14ac:dyDescent="0.3">
      <c r="A1167" s="186"/>
      <c r="B1167" s="183"/>
      <c r="C1167" s="183"/>
      <c r="D1167" s="183"/>
      <c r="E1167" s="184"/>
    </row>
    <row r="1168" spans="1:5" s="185" customFormat="1" x14ac:dyDescent="0.3">
      <c r="A1168" s="186"/>
      <c r="B1168" s="183"/>
      <c r="C1168" s="183"/>
      <c r="D1168" s="183"/>
      <c r="E1168" s="184"/>
    </row>
    <row r="1169" spans="1:5" s="185" customFormat="1" x14ac:dyDescent="0.3">
      <c r="A1169" s="186"/>
      <c r="B1169" s="183"/>
      <c r="C1169" s="183"/>
      <c r="D1169" s="183"/>
      <c r="E1169" s="184"/>
    </row>
    <row r="1170" spans="1:5" s="185" customFormat="1" x14ac:dyDescent="0.3">
      <c r="A1170" s="186"/>
      <c r="B1170" s="183"/>
      <c r="C1170" s="183"/>
      <c r="D1170" s="183"/>
      <c r="E1170" s="184"/>
    </row>
    <row r="1171" spans="1:5" s="185" customFormat="1" x14ac:dyDescent="0.3">
      <c r="A1171" s="186"/>
      <c r="B1171" s="183"/>
      <c r="C1171" s="183"/>
      <c r="D1171" s="183"/>
      <c r="E1171" s="184"/>
    </row>
    <row r="1172" spans="1:5" s="185" customFormat="1" x14ac:dyDescent="0.3">
      <c r="A1172" s="186"/>
      <c r="B1172" s="183"/>
      <c r="C1172" s="183"/>
      <c r="D1172" s="183"/>
      <c r="E1172" s="184"/>
    </row>
    <row r="1173" spans="1:5" s="185" customFormat="1" x14ac:dyDescent="0.3">
      <c r="A1173" s="186"/>
      <c r="B1173" s="183"/>
      <c r="C1173" s="183"/>
      <c r="D1173" s="183"/>
      <c r="E1173" s="184"/>
    </row>
    <row r="1174" spans="1:5" s="185" customFormat="1" x14ac:dyDescent="0.3">
      <c r="A1174" s="186"/>
      <c r="B1174" s="183"/>
      <c r="C1174" s="183"/>
      <c r="D1174" s="183"/>
      <c r="E1174" s="184"/>
    </row>
    <row r="1175" spans="1:5" s="185" customFormat="1" x14ac:dyDescent="0.3">
      <c r="A1175" s="186"/>
      <c r="B1175" s="183"/>
      <c r="C1175" s="183"/>
      <c r="D1175" s="183"/>
      <c r="E1175" s="184"/>
    </row>
    <row r="1176" spans="1:5" s="185" customFormat="1" x14ac:dyDescent="0.3">
      <c r="A1176" s="186"/>
      <c r="B1176" s="183"/>
      <c r="C1176" s="183"/>
      <c r="D1176" s="183"/>
      <c r="E1176" s="184"/>
    </row>
    <row r="1177" spans="1:5" s="185" customFormat="1" x14ac:dyDescent="0.3">
      <c r="A1177" s="186"/>
      <c r="B1177" s="183"/>
      <c r="C1177" s="183"/>
      <c r="D1177" s="183"/>
      <c r="E1177" s="184"/>
    </row>
    <row r="1178" spans="1:5" s="185" customFormat="1" x14ac:dyDescent="0.3">
      <c r="A1178" s="186"/>
      <c r="B1178" s="183"/>
      <c r="C1178" s="183"/>
      <c r="D1178" s="183"/>
      <c r="E1178" s="184"/>
    </row>
    <row r="1179" spans="1:5" s="185" customFormat="1" x14ac:dyDescent="0.3">
      <c r="A1179" s="186"/>
      <c r="B1179" s="183"/>
      <c r="C1179" s="183"/>
      <c r="D1179" s="183"/>
      <c r="E1179" s="184"/>
    </row>
    <row r="1180" spans="1:5" s="185" customFormat="1" x14ac:dyDescent="0.3">
      <c r="A1180" s="186"/>
      <c r="B1180" s="183"/>
      <c r="C1180" s="183"/>
      <c r="D1180" s="183"/>
      <c r="E1180" s="184"/>
    </row>
    <row r="1181" spans="1:5" s="185" customFormat="1" x14ac:dyDescent="0.3">
      <c r="A1181" s="186"/>
      <c r="B1181" s="183"/>
      <c r="C1181" s="183"/>
      <c r="D1181" s="183"/>
      <c r="E1181" s="184"/>
    </row>
    <row r="1182" spans="1:5" s="185" customFormat="1" x14ac:dyDescent="0.3">
      <c r="A1182" s="186"/>
      <c r="B1182" s="183"/>
      <c r="C1182" s="183"/>
      <c r="D1182" s="183"/>
      <c r="E1182" s="184"/>
    </row>
    <row r="1183" spans="1:5" s="185" customFormat="1" x14ac:dyDescent="0.3">
      <c r="A1183" s="186"/>
      <c r="B1183" s="183"/>
      <c r="C1183" s="183"/>
      <c r="D1183" s="183"/>
      <c r="E1183" s="184"/>
    </row>
    <row r="1184" spans="1:5" s="185" customFormat="1" x14ac:dyDescent="0.3">
      <c r="A1184" s="186"/>
      <c r="B1184" s="183"/>
      <c r="C1184" s="183"/>
      <c r="D1184" s="183"/>
      <c r="E1184" s="184"/>
    </row>
    <row r="1185" spans="1:5" s="185" customFormat="1" x14ac:dyDescent="0.3">
      <c r="A1185" s="186"/>
      <c r="B1185" s="183"/>
      <c r="C1185" s="183"/>
      <c r="D1185" s="183"/>
      <c r="E1185" s="184"/>
    </row>
    <row r="1186" spans="1:5" s="185" customFormat="1" x14ac:dyDescent="0.3">
      <c r="A1186" s="186"/>
      <c r="B1186" s="183"/>
      <c r="C1186" s="183"/>
      <c r="D1186" s="183"/>
      <c r="E1186" s="184"/>
    </row>
    <row r="1187" spans="1:5" s="185" customFormat="1" x14ac:dyDescent="0.3">
      <c r="A1187" s="186"/>
      <c r="B1187" s="183"/>
      <c r="C1187" s="183"/>
      <c r="D1187" s="183"/>
      <c r="E1187" s="184"/>
    </row>
    <row r="1188" spans="1:5" s="185" customFormat="1" x14ac:dyDescent="0.3">
      <c r="A1188" s="186"/>
      <c r="B1188" s="183"/>
      <c r="C1188" s="183"/>
      <c r="D1188" s="183"/>
      <c r="E1188" s="184"/>
    </row>
    <row r="1189" spans="1:5" s="185" customFormat="1" x14ac:dyDescent="0.3">
      <c r="A1189" s="186"/>
      <c r="B1189" s="183"/>
      <c r="C1189" s="183"/>
      <c r="D1189" s="183"/>
      <c r="E1189" s="184"/>
    </row>
    <row r="1190" spans="1:5" s="185" customFormat="1" x14ac:dyDescent="0.3">
      <c r="A1190" s="186"/>
      <c r="B1190" s="183"/>
      <c r="C1190" s="183"/>
      <c r="D1190" s="183"/>
      <c r="E1190" s="184"/>
    </row>
    <row r="1191" spans="1:5" s="185" customFormat="1" x14ac:dyDescent="0.3">
      <c r="A1191" s="186"/>
      <c r="B1191" s="183"/>
      <c r="C1191" s="183"/>
      <c r="D1191" s="183"/>
      <c r="E1191" s="184"/>
    </row>
    <row r="1192" spans="1:5" s="185" customFormat="1" x14ac:dyDescent="0.3">
      <c r="A1192" s="186"/>
      <c r="B1192" s="183"/>
      <c r="C1192" s="183"/>
      <c r="D1192" s="183"/>
      <c r="E1192" s="184"/>
    </row>
    <row r="1193" spans="1:5" s="185" customFormat="1" x14ac:dyDescent="0.3">
      <c r="A1193" s="186"/>
      <c r="B1193" s="183"/>
      <c r="C1193" s="183"/>
      <c r="D1193" s="183"/>
      <c r="E1193" s="184"/>
    </row>
    <row r="1194" spans="1:5" s="185" customFormat="1" x14ac:dyDescent="0.3">
      <c r="A1194" s="186"/>
      <c r="B1194" s="183"/>
      <c r="C1194" s="183"/>
      <c r="D1194" s="183"/>
      <c r="E1194" s="184"/>
    </row>
    <row r="1195" spans="1:5" s="185" customFormat="1" x14ac:dyDescent="0.3">
      <c r="A1195" s="186"/>
      <c r="B1195" s="183"/>
      <c r="C1195" s="183"/>
      <c r="D1195" s="183"/>
      <c r="E1195" s="184"/>
    </row>
    <row r="1196" spans="1:5" s="185" customFormat="1" x14ac:dyDescent="0.3">
      <c r="A1196" s="186"/>
      <c r="B1196" s="183"/>
      <c r="C1196" s="183"/>
      <c r="D1196" s="183"/>
      <c r="E1196" s="184"/>
    </row>
    <row r="1197" spans="1:5" s="185" customFormat="1" x14ac:dyDescent="0.3">
      <c r="A1197" s="186"/>
      <c r="B1197" s="183"/>
      <c r="C1197" s="183"/>
      <c r="D1197" s="183"/>
      <c r="E1197" s="184"/>
    </row>
    <row r="1198" spans="1:5" s="185" customFormat="1" x14ac:dyDescent="0.3">
      <c r="A1198" s="186"/>
      <c r="B1198" s="183"/>
      <c r="C1198" s="183"/>
      <c r="D1198" s="183"/>
      <c r="E1198" s="184"/>
    </row>
    <row r="1199" spans="1:5" s="185" customFormat="1" x14ac:dyDescent="0.3">
      <c r="A1199" s="186"/>
      <c r="B1199" s="183"/>
      <c r="C1199" s="183"/>
      <c r="D1199" s="183"/>
      <c r="E1199" s="184"/>
    </row>
    <row r="1200" spans="1:5" s="185" customFormat="1" x14ac:dyDescent="0.3">
      <c r="A1200" s="186"/>
      <c r="B1200" s="183"/>
      <c r="C1200" s="183"/>
      <c r="D1200" s="183"/>
      <c r="E1200" s="184"/>
    </row>
    <row r="1201" spans="1:5" s="185" customFormat="1" x14ac:dyDescent="0.3">
      <c r="A1201" s="186"/>
      <c r="B1201" s="183"/>
      <c r="C1201" s="183"/>
      <c r="D1201" s="183"/>
      <c r="E1201" s="184"/>
    </row>
    <row r="1202" spans="1:5" s="185" customFormat="1" x14ac:dyDescent="0.3">
      <c r="A1202" s="186"/>
      <c r="B1202" s="183"/>
      <c r="C1202" s="183"/>
      <c r="D1202" s="183"/>
      <c r="E1202" s="184"/>
    </row>
    <row r="1203" spans="1:5" s="185" customFormat="1" x14ac:dyDescent="0.3">
      <c r="A1203" s="186"/>
      <c r="B1203" s="183"/>
      <c r="C1203" s="183"/>
      <c r="D1203" s="183"/>
      <c r="E1203" s="184"/>
    </row>
    <row r="1204" spans="1:5" s="185" customFormat="1" x14ac:dyDescent="0.3">
      <c r="A1204" s="186"/>
      <c r="B1204" s="183"/>
      <c r="C1204" s="183"/>
      <c r="D1204" s="183"/>
      <c r="E1204" s="184"/>
    </row>
    <row r="1205" spans="1:5" s="185" customFormat="1" x14ac:dyDescent="0.3">
      <c r="A1205" s="186"/>
      <c r="B1205" s="183"/>
      <c r="C1205" s="183"/>
      <c r="D1205" s="183"/>
      <c r="E1205" s="184"/>
    </row>
    <row r="1206" spans="1:5" s="185" customFormat="1" x14ac:dyDescent="0.3">
      <c r="A1206" s="186"/>
      <c r="B1206" s="183"/>
      <c r="C1206" s="183"/>
      <c r="D1206" s="183"/>
      <c r="E1206" s="184"/>
    </row>
    <row r="1207" spans="1:5" s="185" customFormat="1" x14ac:dyDescent="0.3">
      <c r="A1207" s="186"/>
      <c r="B1207" s="183"/>
      <c r="C1207" s="183"/>
      <c r="D1207" s="183"/>
      <c r="E1207" s="184"/>
    </row>
    <row r="1208" spans="1:5" s="185" customFormat="1" x14ac:dyDescent="0.3">
      <c r="A1208" s="186"/>
      <c r="B1208" s="183"/>
      <c r="C1208" s="183"/>
      <c r="D1208" s="183"/>
      <c r="E1208" s="184"/>
    </row>
    <row r="1209" spans="1:5" s="185" customFormat="1" x14ac:dyDescent="0.3">
      <c r="A1209" s="186"/>
      <c r="B1209" s="183"/>
      <c r="C1209" s="183"/>
      <c r="D1209" s="183"/>
      <c r="E1209" s="184"/>
    </row>
    <row r="1210" spans="1:5" s="185" customFormat="1" x14ac:dyDescent="0.3">
      <c r="A1210" s="186"/>
      <c r="B1210" s="183"/>
      <c r="C1210" s="183"/>
      <c r="D1210" s="183"/>
      <c r="E1210" s="184"/>
    </row>
    <row r="1211" spans="1:5" s="185" customFormat="1" x14ac:dyDescent="0.3">
      <c r="A1211" s="186"/>
      <c r="B1211" s="183"/>
      <c r="C1211" s="183"/>
      <c r="D1211" s="183"/>
      <c r="E1211" s="184"/>
    </row>
    <row r="1212" spans="1:5" s="185" customFormat="1" x14ac:dyDescent="0.3">
      <c r="A1212" s="186"/>
      <c r="B1212" s="183"/>
      <c r="C1212" s="183"/>
      <c r="D1212" s="183"/>
      <c r="E1212" s="184"/>
    </row>
    <row r="1213" spans="1:5" s="185" customFormat="1" x14ac:dyDescent="0.3">
      <c r="A1213" s="186"/>
      <c r="B1213" s="183"/>
      <c r="C1213" s="183"/>
      <c r="D1213" s="183"/>
      <c r="E1213" s="184"/>
    </row>
    <row r="1214" spans="1:5" s="185" customFormat="1" x14ac:dyDescent="0.3">
      <c r="A1214" s="186"/>
      <c r="B1214" s="183"/>
      <c r="C1214" s="183"/>
      <c r="D1214" s="183"/>
      <c r="E1214" s="184"/>
    </row>
    <row r="1215" spans="1:5" s="185" customFormat="1" x14ac:dyDescent="0.3">
      <c r="A1215" s="186"/>
      <c r="B1215" s="183"/>
      <c r="C1215" s="183"/>
      <c r="D1215" s="183"/>
      <c r="E1215" s="184"/>
    </row>
    <row r="1216" spans="1:5" s="185" customFormat="1" x14ac:dyDescent="0.3">
      <c r="A1216" s="186"/>
      <c r="B1216" s="183"/>
      <c r="C1216" s="183"/>
      <c r="D1216" s="183"/>
      <c r="E1216" s="184"/>
    </row>
    <row r="1217" spans="1:5" s="185" customFormat="1" x14ac:dyDescent="0.3">
      <c r="A1217" s="186"/>
      <c r="B1217" s="183"/>
      <c r="C1217" s="183"/>
      <c r="D1217" s="183"/>
      <c r="E1217" s="184"/>
    </row>
    <row r="1218" spans="1:5" s="185" customFormat="1" x14ac:dyDescent="0.3">
      <c r="A1218" s="186"/>
      <c r="B1218" s="183"/>
      <c r="C1218" s="183"/>
      <c r="D1218" s="183"/>
      <c r="E1218" s="184"/>
    </row>
    <row r="1219" spans="1:5" s="185" customFormat="1" x14ac:dyDescent="0.3">
      <c r="A1219" s="186"/>
      <c r="B1219" s="183"/>
      <c r="C1219" s="183"/>
      <c r="D1219" s="183"/>
      <c r="E1219" s="184"/>
    </row>
    <row r="1220" spans="1:5" s="185" customFormat="1" x14ac:dyDescent="0.3">
      <c r="A1220" s="186"/>
      <c r="B1220" s="183"/>
      <c r="C1220" s="183"/>
      <c r="D1220" s="183"/>
      <c r="E1220" s="184"/>
    </row>
    <row r="1221" spans="1:5" s="185" customFormat="1" x14ac:dyDescent="0.3">
      <c r="A1221" s="186"/>
      <c r="B1221" s="183"/>
      <c r="C1221" s="183"/>
      <c r="D1221" s="183"/>
      <c r="E1221" s="184"/>
    </row>
    <row r="1222" spans="1:5" s="185" customFormat="1" x14ac:dyDescent="0.3">
      <c r="A1222" s="186"/>
      <c r="B1222" s="183"/>
      <c r="C1222" s="183"/>
      <c r="D1222" s="183"/>
      <c r="E1222" s="184"/>
    </row>
    <row r="1223" spans="1:5" s="185" customFormat="1" x14ac:dyDescent="0.3">
      <c r="A1223" s="186"/>
      <c r="B1223" s="183"/>
      <c r="C1223" s="183"/>
      <c r="D1223" s="183"/>
      <c r="E1223" s="184"/>
    </row>
    <row r="1224" spans="1:5" s="185" customFormat="1" x14ac:dyDescent="0.3">
      <c r="A1224" s="186"/>
      <c r="B1224" s="183"/>
      <c r="C1224" s="183"/>
      <c r="D1224" s="183"/>
      <c r="E1224" s="184"/>
    </row>
    <row r="1225" spans="1:5" s="185" customFormat="1" x14ac:dyDescent="0.3">
      <c r="A1225" s="186"/>
      <c r="B1225" s="183"/>
      <c r="C1225" s="183"/>
      <c r="D1225" s="183"/>
      <c r="E1225" s="184"/>
    </row>
    <row r="1226" spans="1:5" s="185" customFormat="1" x14ac:dyDescent="0.3">
      <c r="A1226" s="186"/>
      <c r="B1226" s="183"/>
      <c r="C1226" s="183"/>
      <c r="D1226" s="183"/>
      <c r="E1226" s="184"/>
    </row>
    <row r="1227" spans="1:5" s="185" customFormat="1" x14ac:dyDescent="0.3">
      <c r="A1227" s="186"/>
      <c r="B1227" s="183"/>
      <c r="C1227" s="183"/>
      <c r="D1227" s="183"/>
      <c r="E1227" s="184"/>
    </row>
    <row r="1228" spans="1:5" s="185" customFormat="1" x14ac:dyDescent="0.3">
      <c r="A1228" s="186"/>
      <c r="B1228" s="183"/>
      <c r="C1228" s="183"/>
      <c r="D1228" s="183"/>
      <c r="E1228" s="184"/>
    </row>
    <row r="1229" spans="1:5" s="185" customFormat="1" x14ac:dyDescent="0.3">
      <c r="A1229" s="186"/>
      <c r="B1229" s="183"/>
      <c r="C1229" s="183"/>
      <c r="D1229" s="183"/>
      <c r="E1229" s="184"/>
    </row>
    <row r="1230" spans="1:5" s="185" customFormat="1" x14ac:dyDescent="0.3">
      <c r="A1230" s="186"/>
      <c r="B1230" s="183"/>
      <c r="C1230" s="183"/>
      <c r="D1230" s="183"/>
      <c r="E1230" s="184"/>
    </row>
    <row r="1231" spans="1:5" s="185" customFormat="1" x14ac:dyDescent="0.3">
      <c r="A1231" s="186"/>
      <c r="B1231" s="183"/>
      <c r="C1231" s="183"/>
      <c r="D1231" s="183"/>
      <c r="E1231" s="184"/>
    </row>
    <row r="1232" spans="1:5" s="185" customFormat="1" x14ac:dyDescent="0.3">
      <c r="A1232" s="186"/>
      <c r="B1232" s="183"/>
      <c r="C1232" s="183"/>
      <c r="D1232" s="183"/>
      <c r="E1232" s="184"/>
    </row>
    <row r="1233" spans="1:5" s="185" customFormat="1" x14ac:dyDescent="0.3">
      <c r="A1233" s="186"/>
      <c r="B1233" s="183"/>
      <c r="C1233" s="183"/>
      <c r="D1233" s="183"/>
      <c r="E1233" s="184"/>
    </row>
    <row r="1234" spans="1:5" s="185" customFormat="1" x14ac:dyDescent="0.3">
      <c r="A1234" s="186"/>
      <c r="B1234" s="183"/>
      <c r="C1234" s="183"/>
      <c r="D1234" s="183"/>
      <c r="E1234" s="184"/>
    </row>
    <row r="1235" spans="1:5" s="185" customFormat="1" x14ac:dyDescent="0.3">
      <c r="A1235" s="186"/>
      <c r="B1235" s="183"/>
      <c r="C1235" s="183"/>
      <c r="D1235" s="183"/>
      <c r="E1235" s="184"/>
    </row>
    <row r="1236" spans="1:5" s="185" customFormat="1" x14ac:dyDescent="0.3">
      <c r="A1236" s="186"/>
      <c r="B1236" s="183"/>
      <c r="C1236" s="183"/>
      <c r="D1236" s="183"/>
      <c r="E1236" s="184"/>
    </row>
    <row r="1237" spans="1:5" s="185" customFormat="1" x14ac:dyDescent="0.3">
      <c r="A1237" s="186"/>
      <c r="B1237" s="183"/>
      <c r="C1237" s="183"/>
      <c r="D1237" s="183"/>
      <c r="E1237" s="184"/>
    </row>
    <row r="1238" spans="1:5" s="185" customFormat="1" x14ac:dyDescent="0.3">
      <c r="A1238" s="186"/>
      <c r="B1238" s="183"/>
      <c r="C1238" s="183"/>
      <c r="D1238" s="183"/>
      <c r="E1238" s="184"/>
    </row>
    <row r="1239" spans="1:5" s="185" customFormat="1" x14ac:dyDescent="0.3">
      <c r="A1239" s="186"/>
      <c r="B1239" s="183"/>
      <c r="C1239" s="183"/>
      <c r="D1239" s="183"/>
      <c r="E1239" s="184"/>
    </row>
    <row r="1240" spans="1:5" s="185" customFormat="1" x14ac:dyDescent="0.3">
      <c r="A1240" s="186"/>
      <c r="B1240" s="183"/>
      <c r="C1240" s="183"/>
      <c r="D1240" s="183"/>
      <c r="E1240" s="184"/>
    </row>
    <row r="1241" spans="1:5" s="185" customFormat="1" x14ac:dyDescent="0.3">
      <c r="A1241" s="186"/>
      <c r="B1241" s="183"/>
      <c r="C1241" s="183"/>
      <c r="D1241" s="183"/>
      <c r="E1241" s="184"/>
    </row>
    <row r="1242" spans="1:5" s="185" customFormat="1" x14ac:dyDescent="0.3">
      <c r="A1242" s="186"/>
      <c r="B1242" s="183"/>
      <c r="C1242" s="183"/>
      <c r="D1242" s="183"/>
      <c r="E1242" s="184"/>
    </row>
    <row r="1243" spans="1:5" s="185" customFormat="1" x14ac:dyDescent="0.3">
      <c r="A1243" s="186"/>
      <c r="B1243" s="183"/>
      <c r="C1243" s="183"/>
      <c r="D1243" s="183"/>
      <c r="E1243" s="184"/>
    </row>
    <row r="1244" spans="1:5" s="185" customFormat="1" x14ac:dyDescent="0.3">
      <c r="A1244" s="186"/>
      <c r="B1244" s="183"/>
      <c r="C1244" s="183"/>
      <c r="D1244" s="183"/>
      <c r="E1244" s="184"/>
    </row>
    <row r="1245" spans="1:5" s="185" customFormat="1" x14ac:dyDescent="0.3">
      <c r="A1245" s="186"/>
      <c r="B1245" s="183"/>
      <c r="C1245" s="183"/>
      <c r="D1245" s="183"/>
      <c r="E1245" s="184"/>
    </row>
    <row r="1246" spans="1:5" s="185" customFormat="1" x14ac:dyDescent="0.3">
      <c r="A1246" s="186"/>
      <c r="B1246" s="183"/>
      <c r="C1246" s="183"/>
      <c r="D1246" s="183"/>
      <c r="E1246" s="184"/>
    </row>
    <row r="1247" spans="1:5" s="185" customFormat="1" x14ac:dyDescent="0.3">
      <c r="A1247" s="186"/>
      <c r="B1247" s="183"/>
      <c r="C1247" s="183"/>
      <c r="D1247" s="183"/>
      <c r="E1247" s="184"/>
    </row>
    <row r="1248" spans="1:5" s="185" customFormat="1" x14ac:dyDescent="0.3">
      <c r="A1248" s="186"/>
      <c r="B1248" s="183"/>
      <c r="C1248" s="183"/>
      <c r="D1248" s="183"/>
      <c r="E1248" s="184"/>
    </row>
    <row r="1249" spans="1:5" s="185" customFormat="1" x14ac:dyDescent="0.3">
      <c r="A1249" s="186"/>
      <c r="B1249" s="183"/>
      <c r="C1249" s="183"/>
      <c r="D1249" s="183"/>
      <c r="E1249" s="184"/>
    </row>
    <row r="1250" spans="1:5" s="185" customFormat="1" x14ac:dyDescent="0.3">
      <c r="A1250" s="186"/>
      <c r="B1250" s="183"/>
      <c r="C1250" s="183"/>
      <c r="D1250" s="183"/>
      <c r="E1250" s="184"/>
    </row>
    <row r="1251" spans="1:5" s="185" customFormat="1" x14ac:dyDescent="0.3">
      <c r="A1251" s="186"/>
      <c r="B1251" s="183"/>
      <c r="C1251" s="183"/>
      <c r="D1251" s="183"/>
      <c r="E1251" s="184"/>
    </row>
    <row r="1252" spans="1:5" s="185" customFormat="1" x14ac:dyDescent="0.3">
      <c r="A1252" s="186"/>
      <c r="B1252" s="183"/>
      <c r="C1252" s="183"/>
      <c r="D1252" s="183"/>
      <c r="E1252" s="184"/>
    </row>
    <row r="1253" spans="1:5" s="185" customFormat="1" x14ac:dyDescent="0.3">
      <c r="A1253" s="186"/>
      <c r="B1253" s="183"/>
      <c r="C1253" s="183"/>
      <c r="D1253" s="183"/>
      <c r="E1253" s="184"/>
    </row>
    <row r="1254" spans="1:5" s="185" customFormat="1" x14ac:dyDescent="0.3">
      <c r="A1254" s="186"/>
      <c r="B1254" s="183"/>
      <c r="C1254" s="183"/>
      <c r="D1254" s="183"/>
      <c r="E1254" s="184"/>
    </row>
    <row r="1255" spans="1:5" s="185" customFormat="1" x14ac:dyDescent="0.3">
      <c r="A1255" s="186"/>
      <c r="B1255" s="183"/>
      <c r="C1255" s="183"/>
      <c r="D1255" s="183"/>
      <c r="E1255" s="184"/>
    </row>
    <row r="1256" spans="1:5" s="185" customFormat="1" x14ac:dyDescent="0.3">
      <c r="A1256" s="186"/>
      <c r="B1256" s="183"/>
      <c r="C1256" s="183"/>
      <c r="D1256" s="183"/>
      <c r="E1256" s="184"/>
    </row>
    <row r="1257" spans="1:5" s="185" customFormat="1" x14ac:dyDescent="0.3">
      <c r="A1257" s="186"/>
      <c r="B1257" s="183"/>
      <c r="C1257" s="183"/>
      <c r="D1257" s="183"/>
      <c r="E1257" s="184"/>
    </row>
    <row r="1258" spans="1:5" s="185" customFormat="1" x14ac:dyDescent="0.3">
      <c r="A1258" s="186"/>
      <c r="B1258" s="183"/>
      <c r="C1258" s="183"/>
      <c r="D1258" s="183"/>
      <c r="E1258" s="184"/>
    </row>
    <row r="1259" spans="1:5" s="185" customFormat="1" x14ac:dyDescent="0.3">
      <c r="A1259" s="186"/>
      <c r="B1259" s="183"/>
      <c r="C1259" s="183"/>
      <c r="D1259" s="183"/>
      <c r="E1259" s="184"/>
    </row>
    <row r="1260" spans="1:5" s="185" customFormat="1" x14ac:dyDescent="0.3">
      <c r="A1260" s="186"/>
      <c r="B1260" s="183"/>
      <c r="C1260" s="183"/>
      <c r="D1260" s="183"/>
      <c r="E1260" s="184"/>
    </row>
    <row r="1261" spans="1:5" s="185" customFormat="1" x14ac:dyDescent="0.3">
      <c r="A1261" s="186"/>
      <c r="B1261" s="183"/>
      <c r="C1261" s="183"/>
      <c r="D1261" s="183"/>
      <c r="E1261" s="184"/>
    </row>
    <row r="1262" spans="1:5" s="185" customFormat="1" x14ac:dyDescent="0.3">
      <c r="A1262" s="186"/>
      <c r="B1262" s="183"/>
      <c r="C1262" s="183"/>
      <c r="D1262" s="183"/>
      <c r="E1262" s="184"/>
    </row>
    <row r="1263" spans="1:5" s="185" customFormat="1" x14ac:dyDescent="0.3">
      <c r="A1263" s="186"/>
      <c r="B1263" s="183"/>
      <c r="C1263" s="183"/>
      <c r="D1263" s="183"/>
      <c r="E1263" s="184"/>
    </row>
    <row r="1264" spans="1:5" s="185" customFormat="1" x14ac:dyDescent="0.3">
      <c r="A1264" s="186"/>
      <c r="B1264" s="183"/>
      <c r="C1264" s="183"/>
      <c r="D1264" s="183"/>
      <c r="E1264" s="184"/>
    </row>
    <row r="1265" spans="1:5" s="185" customFormat="1" x14ac:dyDescent="0.3">
      <c r="A1265" s="186"/>
      <c r="B1265" s="183"/>
      <c r="C1265" s="183"/>
      <c r="D1265" s="183"/>
      <c r="E1265" s="184"/>
    </row>
    <row r="1266" spans="1:5" s="185" customFormat="1" x14ac:dyDescent="0.3">
      <c r="A1266" s="186"/>
      <c r="B1266" s="183"/>
      <c r="C1266" s="183"/>
      <c r="D1266" s="183"/>
      <c r="E1266" s="184"/>
    </row>
    <row r="1267" spans="1:5" s="185" customFormat="1" x14ac:dyDescent="0.3">
      <c r="A1267" s="186"/>
      <c r="B1267" s="183"/>
      <c r="C1267" s="183"/>
      <c r="D1267" s="183"/>
      <c r="E1267" s="184"/>
    </row>
    <row r="1268" spans="1:5" s="185" customFormat="1" x14ac:dyDescent="0.3">
      <c r="A1268" s="186"/>
      <c r="B1268" s="183"/>
      <c r="C1268" s="183"/>
      <c r="D1268" s="183"/>
      <c r="E1268" s="184"/>
    </row>
    <row r="1269" spans="1:5" s="185" customFormat="1" x14ac:dyDescent="0.3">
      <c r="A1269" s="186"/>
      <c r="B1269" s="183"/>
      <c r="C1269" s="183"/>
      <c r="D1269" s="183"/>
      <c r="E1269" s="184"/>
    </row>
    <row r="1270" spans="1:5" s="185" customFormat="1" x14ac:dyDescent="0.3">
      <c r="A1270" s="186"/>
      <c r="B1270" s="183"/>
      <c r="C1270" s="183"/>
      <c r="D1270" s="183"/>
      <c r="E1270" s="184"/>
    </row>
    <row r="1271" spans="1:5" s="185" customFormat="1" x14ac:dyDescent="0.3">
      <c r="A1271" s="186"/>
      <c r="B1271" s="183"/>
      <c r="C1271" s="183"/>
      <c r="D1271" s="183"/>
      <c r="E1271" s="184"/>
    </row>
    <row r="1272" spans="1:5" s="185" customFormat="1" x14ac:dyDescent="0.3">
      <c r="A1272" s="186"/>
      <c r="B1272" s="183"/>
      <c r="C1272" s="183"/>
      <c r="D1272" s="183"/>
      <c r="E1272" s="184"/>
    </row>
    <row r="1273" spans="1:5" s="185" customFormat="1" x14ac:dyDescent="0.3">
      <c r="A1273" s="186"/>
      <c r="B1273" s="183"/>
      <c r="C1273" s="183"/>
      <c r="D1273" s="183"/>
      <c r="E1273" s="184"/>
    </row>
    <row r="1274" spans="1:5" s="185" customFormat="1" x14ac:dyDescent="0.3">
      <c r="A1274" s="186"/>
      <c r="B1274" s="183"/>
      <c r="C1274" s="183"/>
      <c r="D1274" s="183"/>
      <c r="E1274" s="184"/>
    </row>
    <row r="1275" spans="1:5" s="185" customFormat="1" x14ac:dyDescent="0.3">
      <c r="A1275" s="186"/>
      <c r="B1275" s="183"/>
      <c r="C1275" s="183"/>
      <c r="D1275" s="183"/>
      <c r="E1275" s="184"/>
    </row>
    <row r="1276" spans="1:5" s="185" customFormat="1" x14ac:dyDescent="0.3">
      <c r="A1276" s="186"/>
      <c r="B1276" s="183"/>
      <c r="C1276" s="183"/>
      <c r="D1276" s="183"/>
      <c r="E1276" s="184"/>
    </row>
    <row r="1277" spans="1:5" s="185" customFormat="1" x14ac:dyDescent="0.3">
      <c r="A1277" s="186"/>
      <c r="B1277" s="183"/>
      <c r="C1277" s="183"/>
      <c r="D1277" s="183"/>
      <c r="E1277" s="184"/>
    </row>
    <row r="1278" spans="1:5" s="185" customFormat="1" x14ac:dyDescent="0.3">
      <c r="A1278" s="186"/>
      <c r="B1278" s="183"/>
      <c r="C1278" s="183"/>
      <c r="D1278" s="183"/>
      <c r="E1278" s="184"/>
    </row>
    <row r="1279" spans="1:5" s="185" customFormat="1" x14ac:dyDescent="0.3">
      <c r="A1279" s="186"/>
      <c r="B1279" s="183"/>
      <c r="C1279" s="183"/>
      <c r="D1279" s="183"/>
      <c r="E1279" s="184"/>
    </row>
    <row r="1280" spans="1:5" s="185" customFormat="1" x14ac:dyDescent="0.3">
      <c r="A1280" s="186"/>
      <c r="B1280" s="183"/>
      <c r="C1280" s="183"/>
      <c r="D1280" s="183"/>
      <c r="E1280" s="184"/>
    </row>
    <row r="1281" spans="1:5" s="185" customFormat="1" x14ac:dyDescent="0.3">
      <c r="A1281" s="186"/>
      <c r="B1281" s="183"/>
      <c r="C1281" s="183"/>
      <c r="D1281" s="183"/>
      <c r="E1281" s="184"/>
    </row>
    <row r="1282" spans="1:5" s="185" customFormat="1" x14ac:dyDescent="0.3">
      <c r="A1282" s="186"/>
      <c r="B1282" s="183"/>
      <c r="C1282" s="183"/>
      <c r="D1282" s="183"/>
      <c r="E1282" s="184"/>
    </row>
    <row r="1283" spans="1:5" s="185" customFormat="1" x14ac:dyDescent="0.3">
      <c r="A1283" s="186"/>
      <c r="B1283" s="183"/>
      <c r="C1283" s="183"/>
      <c r="D1283" s="183"/>
      <c r="E1283" s="184"/>
    </row>
    <row r="1284" spans="1:5" s="185" customFormat="1" x14ac:dyDescent="0.3">
      <c r="A1284" s="186"/>
      <c r="B1284" s="183"/>
      <c r="C1284" s="183"/>
      <c r="D1284" s="183"/>
      <c r="E1284" s="184"/>
    </row>
    <row r="1285" spans="1:5" s="185" customFormat="1" x14ac:dyDescent="0.3">
      <c r="A1285" s="186"/>
      <c r="B1285" s="183"/>
      <c r="C1285" s="183"/>
      <c r="D1285" s="183"/>
      <c r="E1285" s="184"/>
    </row>
    <row r="1286" spans="1:5" s="185" customFormat="1" x14ac:dyDescent="0.3">
      <c r="A1286" s="186"/>
      <c r="B1286" s="183"/>
      <c r="C1286" s="183"/>
      <c r="D1286" s="183"/>
      <c r="E1286" s="184"/>
    </row>
    <row r="1287" spans="1:5" s="185" customFormat="1" x14ac:dyDescent="0.3">
      <c r="A1287" s="186"/>
      <c r="B1287" s="183"/>
      <c r="C1287" s="183"/>
      <c r="D1287" s="183"/>
      <c r="E1287" s="184"/>
    </row>
    <row r="1288" spans="1:5" s="185" customFormat="1" x14ac:dyDescent="0.3">
      <c r="A1288" s="186"/>
      <c r="B1288" s="183"/>
      <c r="C1288" s="183"/>
      <c r="D1288" s="183"/>
      <c r="E1288" s="184"/>
    </row>
    <row r="1289" spans="1:5" s="185" customFormat="1" x14ac:dyDescent="0.3">
      <c r="A1289" s="186"/>
      <c r="B1289" s="183"/>
      <c r="C1289" s="183"/>
      <c r="D1289" s="183"/>
      <c r="E1289" s="184"/>
    </row>
    <row r="1290" spans="1:5" s="185" customFormat="1" x14ac:dyDescent="0.3">
      <c r="A1290" s="186"/>
      <c r="B1290" s="183"/>
      <c r="C1290" s="183"/>
      <c r="D1290" s="183"/>
      <c r="E1290" s="184"/>
    </row>
    <row r="1291" spans="1:5" s="185" customFormat="1" x14ac:dyDescent="0.3">
      <c r="A1291" s="186"/>
      <c r="B1291" s="183"/>
      <c r="C1291" s="183"/>
      <c r="D1291" s="183"/>
      <c r="E1291" s="184"/>
    </row>
    <row r="1292" spans="1:5" s="185" customFormat="1" x14ac:dyDescent="0.3">
      <c r="A1292" s="186"/>
      <c r="B1292" s="183"/>
      <c r="C1292" s="183"/>
      <c r="D1292" s="183"/>
      <c r="E1292" s="184"/>
    </row>
    <row r="1293" spans="1:5" s="185" customFormat="1" x14ac:dyDescent="0.3">
      <c r="A1293" s="186"/>
      <c r="B1293" s="183"/>
      <c r="C1293" s="183"/>
      <c r="D1293" s="183"/>
      <c r="E1293" s="184"/>
    </row>
    <row r="1294" spans="1:5" s="185" customFormat="1" x14ac:dyDescent="0.3">
      <c r="A1294" s="186"/>
      <c r="B1294" s="183"/>
      <c r="C1294" s="183"/>
      <c r="D1294" s="183"/>
      <c r="E1294" s="184"/>
    </row>
    <row r="1295" spans="1:5" s="185" customFormat="1" x14ac:dyDescent="0.3">
      <c r="A1295" s="186"/>
      <c r="B1295" s="183"/>
      <c r="C1295" s="183"/>
      <c r="D1295" s="183"/>
      <c r="E1295" s="184"/>
    </row>
    <row r="1296" spans="1:5" s="185" customFormat="1" x14ac:dyDescent="0.3">
      <c r="A1296" s="186"/>
      <c r="B1296" s="183"/>
      <c r="C1296" s="183"/>
      <c r="D1296" s="183"/>
      <c r="E1296" s="184"/>
    </row>
    <row r="1297" spans="1:5" s="185" customFormat="1" x14ac:dyDescent="0.3">
      <c r="A1297" s="186"/>
      <c r="B1297" s="183"/>
      <c r="C1297" s="183"/>
      <c r="D1297" s="183"/>
      <c r="E1297" s="184"/>
    </row>
    <row r="1298" spans="1:5" s="185" customFormat="1" x14ac:dyDescent="0.3">
      <c r="A1298" s="186"/>
      <c r="B1298" s="183"/>
      <c r="C1298" s="183"/>
      <c r="D1298" s="183"/>
      <c r="E1298" s="184"/>
    </row>
    <row r="1299" spans="1:5" s="185" customFormat="1" x14ac:dyDescent="0.3">
      <c r="A1299" s="186"/>
      <c r="B1299" s="183"/>
      <c r="C1299" s="183"/>
      <c r="D1299" s="183"/>
      <c r="E1299" s="184"/>
    </row>
    <row r="1300" spans="1:5" s="185" customFormat="1" x14ac:dyDescent="0.3">
      <c r="A1300" s="186"/>
      <c r="B1300" s="183"/>
      <c r="C1300" s="183"/>
      <c r="D1300" s="183"/>
      <c r="E1300" s="184"/>
    </row>
    <row r="1301" spans="1:5" s="185" customFormat="1" x14ac:dyDescent="0.3">
      <c r="A1301" s="186"/>
      <c r="B1301" s="183"/>
      <c r="C1301" s="183"/>
      <c r="D1301" s="183"/>
      <c r="E1301" s="184"/>
    </row>
    <row r="1302" spans="1:5" s="185" customFormat="1" x14ac:dyDescent="0.3">
      <c r="A1302" s="186"/>
      <c r="B1302" s="183"/>
      <c r="C1302" s="183"/>
      <c r="D1302" s="183"/>
      <c r="E1302" s="184"/>
    </row>
    <row r="1303" spans="1:5" s="185" customFormat="1" x14ac:dyDescent="0.3">
      <c r="A1303" s="186"/>
      <c r="B1303" s="183"/>
      <c r="C1303" s="183"/>
      <c r="D1303" s="183"/>
      <c r="E1303" s="184"/>
    </row>
    <row r="1304" spans="1:5" s="185" customFormat="1" x14ac:dyDescent="0.3">
      <c r="A1304" s="186"/>
      <c r="B1304" s="183"/>
      <c r="C1304" s="183"/>
      <c r="D1304" s="183"/>
      <c r="E1304" s="184"/>
    </row>
    <row r="1305" spans="1:5" s="185" customFormat="1" x14ac:dyDescent="0.3">
      <c r="A1305" s="186"/>
      <c r="B1305" s="183"/>
      <c r="C1305" s="183"/>
      <c r="D1305" s="183"/>
      <c r="E1305" s="184"/>
    </row>
    <row r="1306" spans="1:5" s="185" customFormat="1" x14ac:dyDescent="0.3">
      <c r="A1306" s="186"/>
      <c r="B1306" s="183"/>
      <c r="C1306" s="183"/>
      <c r="D1306" s="183"/>
      <c r="E1306" s="184"/>
    </row>
    <row r="1307" spans="1:5" s="185" customFormat="1" x14ac:dyDescent="0.3">
      <c r="A1307" s="186"/>
      <c r="B1307" s="183"/>
      <c r="C1307" s="183"/>
      <c r="D1307" s="183"/>
      <c r="E1307" s="184"/>
    </row>
    <row r="1308" spans="1:5" s="185" customFormat="1" x14ac:dyDescent="0.3">
      <c r="A1308" s="186"/>
      <c r="B1308" s="183"/>
      <c r="C1308" s="183"/>
      <c r="D1308" s="183"/>
      <c r="E1308" s="184"/>
    </row>
    <row r="1309" spans="1:5" s="185" customFormat="1" x14ac:dyDescent="0.3">
      <c r="A1309" s="186"/>
      <c r="B1309" s="183"/>
      <c r="C1309" s="183"/>
      <c r="D1309" s="183"/>
      <c r="E1309" s="184"/>
    </row>
    <row r="1310" spans="1:5" s="185" customFormat="1" x14ac:dyDescent="0.3">
      <c r="A1310" s="186"/>
      <c r="B1310" s="183"/>
      <c r="C1310" s="183"/>
      <c r="D1310" s="183"/>
      <c r="E1310" s="184"/>
    </row>
    <row r="1311" spans="1:5" s="185" customFormat="1" x14ac:dyDescent="0.3">
      <c r="A1311" s="186"/>
      <c r="B1311" s="183"/>
      <c r="C1311" s="183"/>
      <c r="D1311" s="183"/>
      <c r="E1311" s="184"/>
    </row>
    <row r="1312" spans="1:5" s="185" customFormat="1" x14ac:dyDescent="0.3">
      <c r="A1312" s="186"/>
      <c r="B1312" s="183"/>
      <c r="C1312" s="183"/>
      <c r="D1312" s="183"/>
      <c r="E1312" s="184"/>
    </row>
    <row r="1313" spans="1:5" s="185" customFormat="1" x14ac:dyDescent="0.3">
      <c r="A1313" s="186"/>
      <c r="B1313" s="183"/>
      <c r="C1313" s="183"/>
      <c r="D1313" s="183"/>
      <c r="E1313" s="184"/>
    </row>
    <row r="1314" spans="1:5" s="185" customFormat="1" x14ac:dyDescent="0.3">
      <c r="A1314" s="186"/>
      <c r="B1314" s="183"/>
      <c r="C1314" s="183"/>
      <c r="D1314" s="183"/>
      <c r="E1314" s="184"/>
    </row>
    <row r="1315" spans="1:5" s="185" customFormat="1" x14ac:dyDescent="0.3">
      <c r="A1315" s="186"/>
      <c r="B1315" s="183"/>
      <c r="C1315" s="183"/>
      <c r="D1315" s="183"/>
      <c r="E1315" s="184"/>
    </row>
    <row r="1316" spans="1:5" s="185" customFormat="1" x14ac:dyDescent="0.3">
      <c r="A1316" s="186"/>
      <c r="B1316" s="183"/>
      <c r="C1316" s="183"/>
      <c r="D1316" s="183"/>
      <c r="E1316" s="184"/>
    </row>
    <row r="1317" spans="1:5" s="185" customFormat="1" x14ac:dyDescent="0.3">
      <c r="A1317" s="186"/>
      <c r="B1317" s="183"/>
      <c r="C1317" s="183"/>
      <c r="D1317" s="183"/>
      <c r="E1317" s="184"/>
    </row>
    <row r="1318" spans="1:5" s="185" customFormat="1" x14ac:dyDescent="0.3">
      <c r="A1318" s="186"/>
      <c r="B1318" s="183"/>
      <c r="C1318" s="183"/>
      <c r="D1318" s="183"/>
      <c r="E1318" s="184"/>
    </row>
    <row r="1319" spans="1:5" s="185" customFormat="1" x14ac:dyDescent="0.3">
      <c r="A1319" s="186"/>
      <c r="B1319" s="183"/>
      <c r="C1319" s="183"/>
      <c r="D1319" s="183"/>
      <c r="E1319" s="184"/>
    </row>
    <row r="1320" spans="1:5" s="185" customFormat="1" x14ac:dyDescent="0.3">
      <c r="A1320" s="186"/>
      <c r="B1320" s="183"/>
      <c r="C1320" s="183"/>
      <c r="D1320" s="183"/>
      <c r="E1320" s="184"/>
    </row>
    <row r="1321" spans="1:5" s="185" customFormat="1" x14ac:dyDescent="0.3">
      <c r="A1321" s="186"/>
      <c r="B1321" s="183"/>
      <c r="C1321" s="183"/>
      <c r="D1321" s="183"/>
      <c r="E1321" s="184"/>
    </row>
    <row r="1322" spans="1:5" s="185" customFormat="1" x14ac:dyDescent="0.3">
      <c r="A1322" s="186"/>
      <c r="B1322" s="183"/>
      <c r="C1322" s="183"/>
      <c r="D1322" s="183"/>
      <c r="E1322" s="184"/>
    </row>
    <row r="1323" spans="1:5" s="185" customFormat="1" x14ac:dyDescent="0.3">
      <c r="A1323" s="186"/>
      <c r="B1323" s="183"/>
      <c r="C1323" s="183"/>
      <c r="D1323" s="183"/>
      <c r="E1323" s="184"/>
    </row>
    <row r="1324" spans="1:5" s="185" customFormat="1" x14ac:dyDescent="0.3">
      <c r="A1324" s="186"/>
      <c r="B1324" s="183"/>
      <c r="C1324" s="183"/>
      <c r="D1324" s="183"/>
      <c r="E1324" s="184"/>
    </row>
    <row r="1325" spans="1:5" s="185" customFormat="1" x14ac:dyDescent="0.3">
      <c r="A1325" s="186"/>
      <c r="B1325" s="183"/>
      <c r="C1325" s="183"/>
      <c r="D1325" s="183"/>
      <c r="E1325" s="184"/>
    </row>
    <row r="1326" spans="1:5" s="185" customFormat="1" x14ac:dyDescent="0.3">
      <c r="A1326" s="186"/>
      <c r="B1326" s="183"/>
      <c r="C1326" s="183"/>
      <c r="D1326" s="183"/>
      <c r="E1326" s="184"/>
    </row>
    <row r="1327" spans="1:5" s="185" customFormat="1" x14ac:dyDescent="0.3">
      <c r="A1327" s="186"/>
      <c r="B1327" s="183"/>
      <c r="C1327" s="183"/>
      <c r="D1327" s="183"/>
      <c r="E1327" s="184"/>
    </row>
    <row r="1328" spans="1:5" s="185" customFormat="1" x14ac:dyDescent="0.3">
      <c r="A1328" s="186"/>
      <c r="B1328" s="183"/>
      <c r="C1328" s="183"/>
      <c r="D1328" s="183"/>
      <c r="E1328" s="184"/>
    </row>
    <row r="1329" spans="1:5" s="185" customFormat="1" x14ac:dyDescent="0.3">
      <c r="A1329" s="186"/>
      <c r="B1329" s="183"/>
      <c r="C1329" s="183"/>
      <c r="D1329" s="183"/>
      <c r="E1329" s="184"/>
    </row>
    <row r="1330" spans="1:5" s="185" customFormat="1" x14ac:dyDescent="0.3">
      <c r="A1330" s="186"/>
      <c r="B1330" s="183"/>
      <c r="C1330" s="183"/>
      <c r="D1330" s="183"/>
      <c r="E1330" s="184"/>
    </row>
    <row r="1331" spans="1:5" s="185" customFormat="1" x14ac:dyDescent="0.3">
      <c r="A1331" s="186"/>
      <c r="B1331" s="183"/>
      <c r="C1331" s="183"/>
      <c r="D1331" s="183"/>
      <c r="E1331" s="184"/>
    </row>
    <row r="1332" spans="1:5" s="185" customFormat="1" x14ac:dyDescent="0.3">
      <c r="A1332" s="186"/>
      <c r="B1332" s="183"/>
      <c r="C1332" s="183"/>
      <c r="D1332" s="183"/>
      <c r="E1332" s="184"/>
    </row>
    <row r="1333" spans="1:5" s="185" customFormat="1" x14ac:dyDescent="0.3">
      <c r="A1333" s="186"/>
      <c r="B1333" s="183"/>
      <c r="C1333" s="183"/>
      <c r="D1333" s="183"/>
      <c r="E1333" s="184"/>
    </row>
    <row r="1334" spans="1:5" s="185" customFormat="1" x14ac:dyDescent="0.3">
      <c r="A1334" s="186"/>
      <c r="B1334" s="183"/>
      <c r="C1334" s="183"/>
      <c r="D1334" s="183"/>
      <c r="E1334" s="184"/>
    </row>
    <row r="1335" spans="1:5" s="185" customFormat="1" x14ac:dyDescent="0.3">
      <c r="A1335" s="186"/>
      <c r="B1335" s="183"/>
      <c r="C1335" s="183"/>
      <c r="D1335" s="183"/>
      <c r="E1335" s="184"/>
    </row>
    <row r="1336" spans="1:5" s="185" customFormat="1" x14ac:dyDescent="0.3">
      <c r="A1336" s="186"/>
      <c r="B1336" s="183"/>
      <c r="C1336" s="183"/>
      <c r="D1336" s="183"/>
      <c r="E1336" s="184"/>
    </row>
    <row r="1337" spans="1:5" s="185" customFormat="1" x14ac:dyDescent="0.3">
      <c r="A1337" s="186"/>
      <c r="B1337" s="183"/>
      <c r="C1337" s="183"/>
      <c r="D1337" s="183"/>
      <c r="E1337" s="184"/>
    </row>
    <row r="1338" spans="1:5" s="185" customFormat="1" x14ac:dyDescent="0.3">
      <c r="A1338" s="186"/>
      <c r="B1338" s="183"/>
      <c r="C1338" s="183"/>
      <c r="D1338" s="183"/>
      <c r="E1338" s="184"/>
    </row>
    <row r="1339" spans="1:5" s="185" customFormat="1" x14ac:dyDescent="0.3">
      <c r="A1339" s="186"/>
      <c r="B1339" s="183"/>
      <c r="C1339" s="183"/>
      <c r="D1339" s="183"/>
      <c r="E1339" s="184"/>
    </row>
    <row r="1340" spans="1:5" s="185" customFormat="1" x14ac:dyDescent="0.3">
      <c r="A1340" s="186"/>
      <c r="B1340" s="183"/>
      <c r="C1340" s="183"/>
      <c r="D1340" s="183"/>
      <c r="E1340" s="184"/>
    </row>
    <row r="1341" spans="1:5" s="185" customFormat="1" x14ac:dyDescent="0.3">
      <c r="A1341" s="186"/>
      <c r="B1341" s="183"/>
      <c r="C1341" s="183"/>
      <c r="D1341" s="183"/>
      <c r="E1341" s="184"/>
    </row>
    <row r="1342" spans="1:5" s="185" customFormat="1" x14ac:dyDescent="0.3">
      <c r="A1342" s="186"/>
      <c r="B1342" s="183"/>
      <c r="C1342" s="183"/>
      <c r="D1342" s="183"/>
      <c r="E1342" s="184"/>
    </row>
    <row r="1343" spans="1:5" s="185" customFormat="1" x14ac:dyDescent="0.3">
      <c r="A1343" s="186"/>
      <c r="B1343" s="183"/>
      <c r="C1343" s="183"/>
      <c r="D1343" s="183"/>
      <c r="E1343" s="184"/>
    </row>
    <row r="1344" spans="1:5" s="185" customFormat="1" x14ac:dyDescent="0.3">
      <c r="A1344" s="186"/>
      <c r="B1344" s="183"/>
      <c r="C1344" s="183"/>
      <c r="D1344" s="183"/>
      <c r="E1344" s="184"/>
    </row>
    <row r="1345" spans="1:5" s="185" customFormat="1" x14ac:dyDescent="0.3">
      <c r="A1345" s="186"/>
      <c r="B1345" s="183"/>
      <c r="C1345" s="183"/>
      <c r="D1345" s="183"/>
      <c r="E1345" s="184"/>
    </row>
    <row r="1346" spans="1:5" s="185" customFormat="1" x14ac:dyDescent="0.3">
      <c r="A1346" s="186"/>
      <c r="B1346" s="183"/>
      <c r="C1346" s="183"/>
      <c r="D1346" s="183"/>
      <c r="E1346" s="184"/>
    </row>
    <row r="1347" spans="1:5" s="185" customFormat="1" x14ac:dyDescent="0.3">
      <c r="A1347" s="186"/>
      <c r="B1347" s="183"/>
      <c r="C1347" s="183"/>
      <c r="D1347" s="183"/>
      <c r="E1347" s="184"/>
    </row>
    <row r="1348" spans="1:5" s="185" customFormat="1" x14ac:dyDescent="0.3">
      <c r="A1348" s="186"/>
      <c r="B1348" s="183"/>
      <c r="C1348" s="183"/>
      <c r="D1348" s="183"/>
      <c r="E1348" s="184"/>
    </row>
    <row r="1349" spans="1:5" s="185" customFormat="1" x14ac:dyDescent="0.3">
      <c r="A1349" s="186"/>
      <c r="B1349" s="183"/>
      <c r="C1349" s="183"/>
      <c r="D1349" s="183"/>
      <c r="E1349" s="184"/>
    </row>
    <row r="1350" spans="1:5" s="185" customFormat="1" x14ac:dyDescent="0.3">
      <c r="A1350" s="186"/>
      <c r="B1350" s="183"/>
      <c r="C1350" s="183"/>
      <c r="D1350" s="183"/>
      <c r="E1350" s="184"/>
    </row>
    <row r="1351" spans="1:5" s="185" customFormat="1" x14ac:dyDescent="0.3">
      <c r="A1351" s="186"/>
      <c r="B1351" s="183"/>
      <c r="C1351" s="183"/>
      <c r="D1351" s="183"/>
      <c r="E1351" s="184"/>
    </row>
    <row r="1352" spans="1:5" s="185" customFormat="1" x14ac:dyDescent="0.3">
      <c r="A1352" s="186"/>
      <c r="B1352" s="183"/>
      <c r="C1352" s="183"/>
      <c r="D1352" s="183"/>
      <c r="E1352" s="184"/>
    </row>
    <row r="1353" spans="1:5" s="185" customFormat="1" x14ac:dyDescent="0.3">
      <c r="A1353" s="186"/>
      <c r="B1353" s="183"/>
      <c r="C1353" s="183"/>
      <c r="D1353" s="183"/>
      <c r="E1353" s="184"/>
    </row>
    <row r="1354" spans="1:5" s="185" customFormat="1" x14ac:dyDescent="0.3">
      <c r="A1354" s="186"/>
      <c r="B1354" s="183"/>
      <c r="C1354" s="183"/>
      <c r="D1354" s="183"/>
      <c r="E1354" s="184"/>
    </row>
    <row r="1355" spans="1:5" s="185" customFormat="1" x14ac:dyDescent="0.3">
      <c r="A1355" s="186"/>
      <c r="B1355" s="183"/>
      <c r="C1355" s="183"/>
      <c r="D1355" s="183"/>
      <c r="E1355" s="184"/>
    </row>
    <row r="1356" spans="1:5" s="185" customFormat="1" x14ac:dyDescent="0.3">
      <c r="A1356" s="186"/>
      <c r="B1356" s="183"/>
      <c r="C1356" s="183"/>
      <c r="D1356" s="183"/>
      <c r="E1356" s="184"/>
    </row>
    <row r="1357" spans="1:5" s="185" customFormat="1" x14ac:dyDescent="0.3">
      <c r="A1357" s="186"/>
      <c r="B1357" s="183"/>
      <c r="C1357" s="183"/>
      <c r="D1357" s="183"/>
      <c r="E1357" s="184"/>
    </row>
    <row r="1358" spans="1:5" s="185" customFormat="1" x14ac:dyDescent="0.3">
      <c r="A1358" s="186"/>
      <c r="B1358" s="183"/>
      <c r="C1358" s="183"/>
      <c r="D1358" s="183"/>
      <c r="E1358" s="184"/>
    </row>
    <row r="1359" spans="1:5" s="185" customFormat="1" x14ac:dyDescent="0.3">
      <c r="A1359" s="186"/>
      <c r="B1359" s="183"/>
      <c r="C1359" s="183"/>
      <c r="D1359" s="183"/>
      <c r="E1359" s="184"/>
    </row>
    <row r="1360" spans="1:5" s="185" customFormat="1" x14ac:dyDescent="0.3">
      <c r="A1360" s="186"/>
      <c r="B1360" s="183"/>
      <c r="C1360" s="183"/>
      <c r="D1360" s="183"/>
      <c r="E1360" s="184"/>
    </row>
    <row r="1361" spans="1:5" s="185" customFormat="1" x14ac:dyDescent="0.3">
      <c r="A1361" s="186"/>
      <c r="B1361" s="183"/>
      <c r="C1361" s="183"/>
      <c r="D1361" s="183"/>
      <c r="E1361" s="184"/>
    </row>
    <row r="1362" spans="1:5" s="185" customFormat="1" x14ac:dyDescent="0.3">
      <c r="A1362" s="186"/>
      <c r="B1362" s="183"/>
      <c r="C1362" s="183"/>
      <c r="D1362" s="183"/>
      <c r="E1362" s="184"/>
    </row>
    <row r="1363" spans="1:5" s="185" customFormat="1" x14ac:dyDescent="0.3">
      <c r="A1363" s="186"/>
      <c r="B1363" s="183"/>
      <c r="C1363" s="183"/>
      <c r="D1363" s="183"/>
      <c r="E1363" s="184"/>
    </row>
    <row r="1364" spans="1:5" s="185" customFormat="1" x14ac:dyDescent="0.3">
      <c r="A1364" s="186"/>
      <c r="B1364" s="183"/>
      <c r="C1364" s="183"/>
      <c r="D1364" s="183"/>
      <c r="E1364" s="184"/>
    </row>
    <row r="1365" spans="1:5" s="185" customFormat="1" x14ac:dyDescent="0.3">
      <c r="A1365" s="186"/>
      <c r="B1365" s="183"/>
      <c r="C1365" s="183"/>
      <c r="D1365" s="183"/>
      <c r="E1365" s="184"/>
    </row>
    <row r="1366" spans="1:5" s="185" customFormat="1" x14ac:dyDescent="0.3">
      <c r="A1366" s="186"/>
      <c r="B1366" s="183"/>
      <c r="C1366" s="183"/>
      <c r="D1366" s="183"/>
      <c r="E1366" s="184"/>
    </row>
    <row r="1367" spans="1:5" s="185" customFormat="1" x14ac:dyDescent="0.3">
      <c r="A1367" s="186"/>
      <c r="B1367" s="183"/>
      <c r="C1367" s="183"/>
      <c r="D1367" s="183"/>
      <c r="E1367" s="184"/>
    </row>
    <row r="1368" spans="1:5" s="185" customFormat="1" x14ac:dyDescent="0.3">
      <c r="A1368" s="186"/>
      <c r="B1368" s="183"/>
      <c r="C1368" s="183"/>
      <c r="D1368" s="183"/>
      <c r="E1368" s="184"/>
    </row>
    <row r="1369" spans="1:5" s="185" customFormat="1" x14ac:dyDescent="0.3">
      <c r="A1369" s="186"/>
      <c r="B1369" s="183"/>
      <c r="C1369" s="183"/>
      <c r="D1369" s="183"/>
      <c r="E1369" s="184"/>
    </row>
    <row r="1370" spans="1:5" s="185" customFormat="1" x14ac:dyDescent="0.3">
      <c r="A1370" s="186"/>
      <c r="B1370" s="183"/>
      <c r="C1370" s="183"/>
      <c r="D1370" s="183"/>
      <c r="E1370" s="184"/>
    </row>
    <row r="1371" spans="1:5" s="185" customFormat="1" x14ac:dyDescent="0.3">
      <c r="A1371" s="186"/>
      <c r="B1371" s="183"/>
      <c r="C1371" s="183"/>
      <c r="D1371" s="183"/>
      <c r="E1371" s="184"/>
    </row>
    <row r="1372" spans="1:5" s="185" customFormat="1" x14ac:dyDescent="0.3">
      <c r="A1372" s="186"/>
      <c r="B1372" s="183"/>
      <c r="C1372" s="183"/>
      <c r="D1372" s="183"/>
      <c r="E1372" s="184"/>
    </row>
    <row r="1373" spans="1:5" s="185" customFormat="1" x14ac:dyDescent="0.3">
      <c r="A1373" s="186"/>
      <c r="B1373" s="183"/>
      <c r="C1373" s="183"/>
      <c r="D1373" s="183"/>
      <c r="E1373" s="184"/>
    </row>
    <row r="1374" spans="1:5" s="185" customFormat="1" x14ac:dyDescent="0.3">
      <c r="A1374" s="186"/>
      <c r="B1374" s="183"/>
      <c r="C1374" s="183"/>
      <c r="D1374" s="183"/>
      <c r="E1374" s="184"/>
    </row>
    <row r="1375" spans="1:5" s="185" customFormat="1" x14ac:dyDescent="0.3">
      <c r="A1375" s="186"/>
      <c r="B1375" s="183"/>
      <c r="C1375" s="183"/>
      <c r="D1375" s="183"/>
      <c r="E1375" s="184"/>
    </row>
    <row r="1376" spans="1:5" s="185" customFormat="1" x14ac:dyDescent="0.3">
      <c r="A1376" s="186"/>
      <c r="B1376" s="183"/>
      <c r="C1376" s="183"/>
      <c r="D1376" s="183"/>
      <c r="E1376" s="184"/>
    </row>
    <row r="1377" spans="1:5" s="185" customFormat="1" x14ac:dyDescent="0.3">
      <c r="A1377" s="186"/>
      <c r="B1377" s="183"/>
      <c r="C1377" s="183"/>
      <c r="D1377" s="183"/>
      <c r="E1377" s="184"/>
    </row>
    <row r="1378" spans="1:5" s="185" customFormat="1" x14ac:dyDescent="0.3">
      <c r="A1378" s="186"/>
      <c r="B1378" s="183"/>
      <c r="C1378" s="183"/>
      <c r="D1378" s="183"/>
      <c r="E1378" s="184"/>
    </row>
    <row r="1379" spans="1:5" s="185" customFormat="1" x14ac:dyDescent="0.3">
      <c r="A1379" s="186"/>
      <c r="B1379" s="183"/>
      <c r="C1379" s="183"/>
      <c r="D1379" s="183"/>
      <c r="E1379" s="184"/>
    </row>
    <row r="1380" spans="1:5" s="185" customFormat="1" x14ac:dyDescent="0.3">
      <c r="A1380" s="186"/>
      <c r="B1380" s="183"/>
      <c r="C1380" s="183"/>
      <c r="D1380" s="183"/>
      <c r="E1380" s="184"/>
    </row>
    <row r="1381" spans="1:5" s="185" customFormat="1" x14ac:dyDescent="0.3">
      <c r="A1381" s="186"/>
      <c r="B1381" s="183"/>
      <c r="C1381" s="183"/>
      <c r="D1381" s="183"/>
      <c r="E1381" s="184"/>
    </row>
    <row r="1382" spans="1:5" s="185" customFormat="1" x14ac:dyDescent="0.3">
      <c r="A1382" s="186"/>
      <c r="B1382" s="183"/>
      <c r="C1382" s="183"/>
      <c r="D1382" s="183"/>
      <c r="E1382" s="184"/>
    </row>
    <row r="1383" spans="1:5" s="185" customFormat="1" x14ac:dyDescent="0.3">
      <c r="A1383" s="186"/>
      <c r="B1383" s="183"/>
      <c r="C1383" s="183"/>
      <c r="D1383" s="183"/>
      <c r="E1383" s="184"/>
    </row>
    <row r="1384" spans="1:5" s="185" customFormat="1" x14ac:dyDescent="0.3">
      <c r="A1384" s="186"/>
      <c r="B1384" s="183"/>
      <c r="C1384" s="183"/>
      <c r="D1384" s="183"/>
      <c r="E1384" s="184"/>
    </row>
    <row r="1385" spans="1:5" s="185" customFormat="1" x14ac:dyDescent="0.3">
      <c r="A1385" s="186"/>
      <c r="B1385" s="183"/>
      <c r="C1385" s="183"/>
      <c r="D1385" s="183"/>
      <c r="E1385" s="184"/>
    </row>
    <row r="1386" spans="1:5" s="185" customFormat="1" x14ac:dyDescent="0.3">
      <c r="A1386" s="186"/>
      <c r="B1386" s="183"/>
      <c r="C1386" s="183"/>
      <c r="D1386" s="183"/>
      <c r="E1386" s="184"/>
    </row>
    <row r="1387" spans="1:5" s="185" customFormat="1" x14ac:dyDescent="0.3">
      <c r="A1387" s="186"/>
      <c r="B1387" s="183"/>
      <c r="C1387" s="183"/>
      <c r="D1387" s="183"/>
      <c r="E1387" s="184"/>
    </row>
    <row r="1388" spans="1:5" s="185" customFormat="1" x14ac:dyDescent="0.3">
      <c r="A1388" s="186"/>
      <c r="B1388" s="183"/>
      <c r="C1388" s="183"/>
      <c r="D1388" s="183"/>
      <c r="E1388" s="184"/>
    </row>
    <row r="1389" spans="1:5" s="185" customFormat="1" x14ac:dyDescent="0.3">
      <c r="A1389" s="186"/>
      <c r="B1389" s="183"/>
      <c r="C1389" s="183"/>
      <c r="D1389" s="183"/>
      <c r="E1389" s="184"/>
    </row>
    <row r="1390" spans="1:5" s="185" customFormat="1" x14ac:dyDescent="0.3">
      <c r="A1390" s="186"/>
      <c r="B1390" s="183"/>
      <c r="C1390" s="183"/>
      <c r="D1390" s="183"/>
      <c r="E1390" s="184"/>
    </row>
    <row r="1391" spans="1:5" s="185" customFormat="1" x14ac:dyDescent="0.3">
      <c r="A1391" s="186"/>
      <c r="B1391" s="183"/>
      <c r="C1391" s="183"/>
      <c r="D1391" s="183"/>
      <c r="E1391" s="184"/>
    </row>
    <row r="1392" spans="1:5" s="185" customFormat="1" x14ac:dyDescent="0.3">
      <c r="A1392" s="186"/>
      <c r="B1392" s="183"/>
      <c r="C1392" s="183"/>
      <c r="D1392" s="183"/>
      <c r="E1392" s="184"/>
    </row>
    <row r="1393" spans="1:5" s="185" customFormat="1" x14ac:dyDescent="0.3">
      <c r="A1393" s="186"/>
      <c r="B1393" s="183"/>
      <c r="C1393" s="183"/>
      <c r="D1393" s="183"/>
      <c r="E1393" s="184"/>
    </row>
    <row r="1394" spans="1:5" s="185" customFormat="1" x14ac:dyDescent="0.3">
      <c r="A1394" s="186"/>
      <c r="B1394" s="183"/>
      <c r="C1394" s="183"/>
      <c r="D1394" s="183"/>
      <c r="E1394" s="184"/>
    </row>
    <row r="1395" spans="1:5" s="185" customFormat="1" x14ac:dyDescent="0.3">
      <c r="A1395" s="186"/>
      <c r="B1395" s="183"/>
      <c r="C1395" s="183"/>
      <c r="D1395" s="183"/>
      <c r="E1395" s="184"/>
    </row>
    <row r="1396" spans="1:5" s="185" customFormat="1" x14ac:dyDescent="0.3">
      <c r="A1396" s="186"/>
      <c r="B1396" s="183"/>
      <c r="C1396" s="183"/>
      <c r="D1396" s="183"/>
      <c r="E1396" s="184"/>
    </row>
    <row r="1397" spans="1:5" s="185" customFormat="1" x14ac:dyDescent="0.3">
      <c r="A1397" s="186"/>
      <c r="B1397" s="183"/>
      <c r="C1397" s="183"/>
      <c r="D1397" s="183"/>
      <c r="E1397" s="184"/>
    </row>
    <row r="1398" spans="1:5" s="185" customFormat="1" x14ac:dyDescent="0.3">
      <c r="A1398" s="186"/>
      <c r="B1398" s="183"/>
      <c r="C1398" s="183"/>
      <c r="D1398" s="183"/>
      <c r="E1398" s="184"/>
    </row>
    <row r="1399" spans="1:5" s="185" customFormat="1" x14ac:dyDescent="0.3">
      <c r="A1399" s="186"/>
      <c r="B1399" s="183"/>
      <c r="C1399" s="183"/>
      <c r="D1399" s="183"/>
      <c r="E1399" s="184"/>
    </row>
    <row r="1400" spans="1:5" s="185" customFormat="1" x14ac:dyDescent="0.3">
      <c r="A1400" s="186"/>
      <c r="B1400" s="183"/>
      <c r="C1400" s="183"/>
      <c r="D1400" s="183"/>
      <c r="E1400" s="184"/>
    </row>
    <row r="1401" spans="1:5" s="185" customFormat="1" x14ac:dyDescent="0.3">
      <c r="A1401" s="186"/>
      <c r="B1401" s="183"/>
      <c r="C1401" s="183"/>
      <c r="D1401" s="183"/>
      <c r="E1401" s="184"/>
    </row>
    <row r="1402" spans="1:5" s="185" customFormat="1" x14ac:dyDescent="0.3">
      <c r="A1402" s="186"/>
      <c r="B1402" s="183"/>
      <c r="C1402" s="183"/>
      <c r="D1402" s="183"/>
      <c r="E1402" s="184"/>
    </row>
    <row r="1403" spans="1:5" s="185" customFormat="1" x14ac:dyDescent="0.3">
      <c r="A1403" s="186"/>
      <c r="B1403" s="183"/>
      <c r="C1403" s="183"/>
      <c r="D1403" s="183"/>
      <c r="E1403" s="184"/>
    </row>
    <row r="1404" spans="1:5" s="185" customFormat="1" x14ac:dyDescent="0.3">
      <c r="A1404" s="186"/>
      <c r="B1404" s="183"/>
      <c r="C1404" s="183"/>
      <c r="D1404" s="183"/>
      <c r="E1404" s="184"/>
    </row>
    <row r="1405" spans="1:5" s="185" customFormat="1" x14ac:dyDescent="0.3">
      <c r="A1405" s="186"/>
      <c r="B1405" s="183"/>
      <c r="C1405" s="183"/>
      <c r="D1405" s="183"/>
      <c r="E1405" s="184"/>
    </row>
    <row r="1406" spans="1:5" s="185" customFormat="1" x14ac:dyDescent="0.3">
      <c r="A1406" s="186"/>
      <c r="B1406" s="183"/>
      <c r="C1406" s="183"/>
      <c r="D1406" s="183"/>
      <c r="E1406" s="184"/>
    </row>
    <row r="1407" spans="1:5" s="185" customFormat="1" x14ac:dyDescent="0.3">
      <c r="A1407" s="186"/>
      <c r="B1407" s="183"/>
      <c r="C1407" s="183"/>
      <c r="D1407" s="183"/>
      <c r="E1407" s="184"/>
    </row>
    <row r="1408" spans="1:5" s="185" customFormat="1" x14ac:dyDescent="0.3">
      <c r="A1408" s="186"/>
      <c r="B1408" s="183"/>
      <c r="C1408" s="183"/>
      <c r="D1408" s="183"/>
      <c r="E1408" s="184"/>
    </row>
    <row r="1409" spans="1:5" s="185" customFormat="1" x14ac:dyDescent="0.3">
      <c r="A1409" s="186"/>
      <c r="B1409" s="183"/>
      <c r="C1409" s="183"/>
      <c r="D1409" s="183"/>
      <c r="E1409" s="184"/>
    </row>
    <row r="1410" spans="1:5" s="185" customFormat="1" x14ac:dyDescent="0.3">
      <c r="A1410" s="186"/>
      <c r="B1410" s="183"/>
      <c r="C1410" s="183"/>
      <c r="D1410" s="183"/>
      <c r="E1410" s="184"/>
    </row>
    <row r="1411" spans="1:5" s="185" customFormat="1" x14ac:dyDescent="0.3">
      <c r="A1411" s="186"/>
      <c r="B1411" s="183"/>
      <c r="C1411" s="183"/>
      <c r="D1411" s="183"/>
      <c r="E1411" s="184"/>
    </row>
    <row r="1412" spans="1:5" s="185" customFormat="1" x14ac:dyDescent="0.3">
      <c r="A1412" s="186"/>
      <c r="B1412" s="183"/>
      <c r="C1412" s="183"/>
      <c r="D1412" s="183"/>
      <c r="E1412" s="184"/>
    </row>
    <row r="1413" spans="1:5" s="185" customFormat="1" x14ac:dyDescent="0.3">
      <c r="A1413" s="186"/>
      <c r="B1413" s="183"/>
      <c r="C1413" s="183"/>
      <c r="D1413" s="183"/>
      <c r="E1413" s="184"/>
    </row>
    <row r="1414" spans="1:5" s="185" customFormat="1" x14ac:dyDescent="0.3">
      <c r="A1414" s="186"/>
      <c r="B1414" s="183"/>
      <c r="C1414" s="183"/>
      <c r="D1414" s="183"/>
      <c r="E1414" s="184"/>
    </row>
    <row r="1415" spans="1:5" s="185" customFormat="1" x14ac:dyDescent="0.3">
      <c r="A1415" s="186"/>
      <c r="B1415" s="183"/>
      <c r="C1415" s="183"/>
      <c r="D1415" s="183"/>
      <c r="E1415" s="184"/>
    </row>
    <row r="1416" spans="1:5" s="185" customFormat="1" x14ac:dyDescent="0.3">
      <c r="A1416" s="186"/>
      <c r="B1416" s="183"/>
      <c r="C1416" s="183"/>
      <c r="D1416" s="183"/>
      <c r="E1416" s="184"/>
    </row>
    <row r="1417" spans="1:5" s="185" customFormat="1" x14ac:dyDescent="0.3">
      <c r="A1417" s="186"/>
      <c r="B1417" s="183"/>
      <c r="C1417" s="183"/>
      <c r="D1417" s="183"/>
      <c r="E1417" s="184"/>
    </row>
    <row r="1418" spans="1:5" s="185" customFormat="1" x14ac:dyDescent="0.3">
      <c r="A1418" s="186"/>
      <c r="B1418" s="183"/>
      <c r="C1418" s="183"/>
      <c r="D1418" s="183"/>
      <c r="E1418" s="184"/>
    </row>
    <row r="1419" spans="1:5" s="185" customFormat="1" x14ac:dyDescent="0.3">
      <c r="A1419" s="186"/>
      <c r="B1419" s="183"/>
      <c r="C1419" s="183"/>
      <c r="D1419" s="183"/>
      <c r="E1419" s="184"/>
    </row>
    <row r="1420" spans="1:5" s="185" customFormat="1" x14ac:dyDescent="0.3">
      <c r="A1420" s="186"/>
      <c r="B1420" s="183"/>
      <c r="C1420" s="183"/>
      <c r="D1420" s="183"/>
      <c r="E1420" s="184"/>
    </row>
    <row r="1421" spans="1:5" s="185" customFormat="1" x14ac:dyDescent="0.3">
      <c r="A1421" s="186"/>
      <c r="B1421" s="183"/>
      <c r="C1421" s="183"/>
      <c r="D1421" s="183"/>
      <c r="E1421" s="184"/>
    </row>
    <row r="1422" spans="1:5" s="185" customFormat="1" x14ac:dyDescent="0.3">
      <c r="A1422" s="186"/>
      <c r="B1422" s="183"/>
      <c r="C1422" s="183"/>
      <c r="D1422" s="183"/>
      <c r="E1422" s="184"/>
    </row>
    <row r="1423" spans="1:5" s="185" customFormat="1" x14ac:dyDescent="0.3">
      <c r="A1423" s="186"/>
      <c r="B1423" s="183"/>
      <c r="C1423" s="183"/>
      <c r="D1423" s="183"/>
      <c r="E1423" s="184"/>
    </row>
    <row r="1424" spans="1:5" s="185" customFormat="1" x14ac:dyDescent="0.3">
      <c r="A1424" s="186"/>
      <c r="B1424" s="183"/>
      <c r="C1424" s="183"/>
      <c r="D1424" s="183"/>
      <c r="E1424" s="184"/>
    </row>
    <row r="1425" spans="1:5" s="185" customFormat="1" x14ac:dyDescent="0.3">
      <c r="A1425" s="186"/>
      <c r="B1425" s="183"/>
      <c r="C1425" s="183"/>
      <c r="D1425" s="183"/>
      <c r="E1425" s="184"/>
    </row>
    <row r="1426" spans="1:5" s="185" customFormat="1" x14ac:dyDescent="0.3">
      <c r="A1426" s="186"/>
      <c r="B1426" s="183"/>
      <c r="C1426" s="183"/>
      <c r="D1426" s="183"/>
      <c r="E1426" s="184"/>
    </row>
    <row r="1427" spans="1:5" s="185" customFormat="1" x14ac:dyDescent="0.3">
      <c r="A1427" s="186"/>
      <c r="B1427" s="183"/>
      <c r="C1427" s="183"/>
      <c r="D1427" s="183"/>
      <c r="E1427" s="184"/>
    </row>
    <row r="1428" spans="1:5" s="185" customFormat="1" x14ac:dyDescent="0.3">
      <c r="A1428" s="186"/>
      <c r="B1428" s="183"/>
      <c r="C1428" s="183"/>
      <c r="D1428" s="183"/>
      <c r="E1428" s="184"/>
    </row>
    <row r="1429" spans="1:5" s="185" customFormat="1" x14ac:dyDescent="0.3">
      <c r="A1429" s="186"/>
      <c r="B1429" s="183"/>
      <c r="C1429" s="183"/>
      <c r="D1429" s="183"/>
      <c r="E1429" s="184"/>
    </row>
    <row r="1430" spans="1:5" s="185" customFormat="1" x14ac:dyDescent="0.3">
      <c r="A1430" s="186"/>
      <c r="B1430" s="183"/>
      <c r="C1430" s="183"/>
      <c r="D1430" s="183"/>
      <c r="E1430" s="184"/>
    </row>
    <row r="1431" spans="1:5" s="185" customFormat="1" x14ac:dyDescent="0.3">
      <c r="A1431" s="186"/>
      <c r="B1431" s="183"/>
      <c r="C1431" s="183"/>
      <c r="D1431" s="183"/>
      <c r="E1431" s="184"/>
    </row>
    <row r="1432" spans="1:5" s="185" customFormat="1" x14ac:dyDescent="0.3">
      <c r="A1432" s="186"/>
      <c r="B1432" s="183"/>
      <c r="C1432" s="183"/>
      <c r="D1432" s="183"/>
      <c r="E1432" s="184"/>
    </row>
    <row r="1433" spans="1:5" s="185" customFormat="1" x14ac:dyDescent="0.3">
      <c r="A1433" s="186"/>
      <c r="B1433" s="183"/>
      <c r="C1433" s="183"/>
      <c r="D1433" s="183"/>
      <c r="E1433" s="184"/>
    </row>
    <row r="1434" spans="1:5" s="185" customFormat="1" x14ac:dyDescent="0.3">
      <c r="A1434" s="186"/>
      <c r="B1434" s="183"/>
      <c r="C1434" s="183"/>
      <c r="D1434" s="183"/>
      <c r="E1434" s="184"/>
    </row>
    <row r="1435" spans="1:5" s="185" customFormat="1" x14ac:dyDescent="0.3">
      <c r="A1435" s="186"/>
      <c r="B1435" s="183"/>
      <c r="C1435" s="183"/>
      <c r="D1435" s="183"/>
      <c r="E1435" s="184"/>
    </row>
    <row r="1436" spans="1:5" s="185" customFormat="1" x14ac:dyDescent="0.3">
      <c r="A1436" s="186"/>
      <c r="B1436" s="183"/>
      <c r="C1436" s="183"/>
      <c r="D1436" s="183"/>
      <c r="E1436" s="184"/>
    </row>
    <row r="1437" spans="1:5" s="185" customFormat="1" x14ac:dyDescent="0.3">
      <c r="A1437" s="186"/>
      <c r="B1437" s="183"/>
      <c r="C1437" s="183"/>
      <c r="D1437" s="183"/>
      <c r="E1437" s="184"/>
    </row>
    <row r="1438" spans="1:5" s="185" customFormat="1" x14ac:dyDescent="0.3">
      <c r="A1438" s="186"/>
      <c r="B1438" s="183"/>
      <c r="C1438" s="183"/>
      <c r="D1438" s="183"/>
      <c r="E1438" s="184"/>
    </row>
    <row r="1439" spans="1:5" s="185" customFormat="1" x14ac:dyDescent="0.3">
      <c r="A1439" s="186"/>
      <c r="B1439" s="183"/>
      <c r="C1439" s="183"/>
      <c r="D1439" s="183"/>
      <c r="E1439" s="184"/>
    </row>
    <row r="1440" spans="1:5" s="185" customFormat="1" x14ac:dyDescent="0.3">
      <c r="A1440" s="186"/>
      <c r="B1440" s="183"/>
      <c r="C1440" s="183"/>
      <c r="D1440" s="183"/>
      <c r="E1440" s="184"/>
    </row>
    <row r="1441" spans="1:5" s="185" customFormat="1" x14ac:dyDescent="0.3">
      <c r="A1441" s="186"/>
      <c r="B1441" s="183"/>
      <c r="C1441" s="183"/>
      <c r="D1441" s="183"/>
      <c r="E1441" s="184"/>
    </row>
    <row r="1442" spans="1:5" s="185" customFormat="1" x14ac:dyDescent="0.3">
      <c r="A1442" s="186"/>
      <c r="B1442" s="183"/>
      <c r="C1442" s="183"/>
      <c r="D1442" s="183"/>
      <c r="E1442" s="184"/>
    </row>
    <row r="1443" spans="1:5" s="185" customFormat="1" x14ac:dyDescent="0.3">
      <c r="A1443" s="186"/>
      <c r="B1443" s="183"/>
      <c r="C1443" s="183"/>
      <c r="D1443" s="183"/>
      <c r="E1443" s="184"/>
    </row>
    <row r="1444" spans="1:5" s="185" customFormat="1" x14ac:dyDescent="0.3">
      <c r="A1444" s="186"/>
      <c r="B1444" s="183"/>
      <c r="C1444" s="183"/>
      <c r="D1444" s="183"/>
      <c r="E1444" s="184"/>
    </row>
    <row r="1445" spans="1:5" s="185" customFormat="1" x14ac:dyDescent="0.3">
      <c r="A1445" s="186"/>
      <c r="B1445" s="183"/>
      <c r="C1445" s="183"/>
      <c r="D1445" s="183"/>
      <c r="E1445" s="184"/>
    </row>
    <row r="1446" spans="1:5" s="185" customFormat="1" x14ac:dyDescent="0.3">
      <c r="A1446" s="186"/>
      <c r="B1446" s="183"/>
      <c r="C1446" s="183"/>
      <c r="D1446" s="183"/>
      <c r="E1446" s="184"/>
    </row>
    <row r="1447" spans="1:5" s="185" customFormat="1" x14ac:dyDescent="0.3">
      <c r="A1447" s="186"/>
      <c r="B1447" s="183"/>
      <c r="C1447" s="183"/>
      <c r="D1447" s="183"/>
      <c r="E1447" s="184"/>
    </row>
    <row r="1448" spans="1:5" s="185" customFormat="1" x14ac:dyDescent="0.3">
      <c r="A1448" s="186"/>
      <c r="B1448" s="183"/>
      <c r="C1448" s="183"/>
      <c r="D1448" s="183"/>
      <c r="E1448" s="184"/>
    </row>
    <row r="1449" spans="1:5" s="185" customFormat="1" x14ac:dyDescent="0.3">
      <c r="A1449" s="186"/>
      <c r="B1449" s="183"/>
      <c r="C1449" s="183"/>
      <c r="D1449" s="183"/>
      <c r="E1449" s="184"/>
    </row>
    <row r="1450" spans="1:5" s="185" customFormat="1" x14ac:dyDescent="0.3">
      <c r="A1450" s="186"/>
      <c r="B1450" s="183"/>
      <c r="C1450" s="183"/>
      <c r="D1450" s="183"/>
      <c r="E1450" s="184"/>
    </row>
    <row r="1451" spans="1:5" s="185" customFormat="1" x14ac:dyDescent="0.3">
      <c r="A1451" s="186"/>
      <c r="B1451" s="183"/>
      <c r="C1451" s="183"/>
      <c r="D1451" s="183"/>
      <c r="E1451" s="184"/>
    </row>
    <row r="1452" spans="1:5" s="185" customFormat="1" x14ac:dyDescent="0.3">
      <c r="A1452" s="186"/>
      <c r="B1452" s="183"/>
      <c r="C1452" s="183"/>
      <c r="D1452" s="183"/>
      <c r="E1452" s="184"/>
    </row>
    <row r="1453" spans="1:5" s="185" customFormat="1" x14ac:dyDescent="0.3">
      <c r="A1453" s="186"/>
      <c r="B1453" s="183"/>
      <c r="C1453" s="183"/>
      <c r="D1453" s="183"/>
      <c r="E1453" s="184"/>
    </row>
    <row r="1454" spans="1:5" s="185" customFormat="1" x14ac:dyDescent="0.3">
      <c r="A1454" s="186"/>
      <c r="B1454" s="183"/>
      <c r="C1454" s="183"/>
      <c r="D1454" s="183"/>
      <c r="E1454" s="184"/>
    </row>
    <row r="1455" spans="1:5" s="185" customFormat="1" x14ac:dyDescent="0.3">
      <c r="A1455" s="186"/>
      <c r="B1455" s="183"/>
      <c r="C1455" s="183"/>
      <c r="D1455" s="183"/>
      <c r="E1455" s="184"/>
    </row>
    <row r="1456" spans="1:5" s="185" customFormat="1" x14ac:dyDescent="0.3">
      <c r="A1456" s="186"/>
      <c r="B1456" s="183"/>
      <c r="C1456" s="183"/>
      <c r="D1456" s="183"/>
      <c r="E1456" s="184"/>
    </row>
    <row r="1457" spans="1:5" s="185" customFormat="1" x14ac:dyDescent="0.3">
      <c r="A1457" s="186"/>
      <c r="B1457" s="183"/>
      <c r="C1457" s="183"/>
      <c r="D1457" s="183"/>
      <c r="E1457" s="184"/>
    </row>
    <row r="1458" spans="1:5" s="185" customFormat="1" x14ac:dyDescent="0.3">
      <c r="A1458" s="186"/>
      <c r="B1458" s="183"/>
      <c r="C1458" s="183"/>
      <c r="D1458" s="183"/>
      <c r="E1458" s="184"/>
    </row>
    <row r="1459" spans="1:5" s="185" customFormat="1" x14ac:dyDescent="0.3">
      <c r="A1459" s="186"/>
      <c r="B1459" s="183"/>
      <c r="C1459" s="183"/>
      <c r="D1459" s="183"/>
      <c r="E1459" s="184"/>
    </row>
    <row r="1460" spans="1:5" s="185" customFormat="1" x14ac:dyDescent="0.3">
      <c r="A1460" s="186"/>
      <c r="B1460" s="183"/>
      <c r="C1460" s="183"/>
      <c r="D1460" s="183"/>
      <c r="E1460" s="184"/>
    </row>
    <row r="1461" spans="1:5" s="185" customFormat="1" x14ac:dyDescent="0.3">
      <c r="A1461" s="186"/>
      <c r="B1461" s="183"/>
      <c r="C1461" s="183"/>
      <c r="D1461" s="183"/>
      <c r="E1461" s="184"/>
    </row>
    <row r="1462" spans="1:5" s="185" customFormat="1" x14ac:dyDescent="0.3">
      <c r="A1462" s="186"/>
      <c r="B1462" s="183"/>
      <c r="C1462" s="183"/>
      <c r="D1462" s="183"/>
      <c r="E1462" s="184"/>
    </row>
    <row r="1463" spans="1:5" s="185" customFormat="1" x14ac:dyDescent="0.3">
      <c r="A1463" s="186"/>
      <c r="B1463" s="183"/>
      <c r="C1463" s="183"/>
      <c r="D1463" s="183"/>
      <c r="E1463" s="184"/>
    </row>
    <row r="1464" spans="1:5" s="185" customFormat="1" x14ac:dyDescent="0.3">
      <c r="A1464" s="186"/>
      <c r="B1464" s="183"/>
      <c r="C1464" s="183"/>
      <c r="D1464" s="183"/>
      <c r="E1464" s="184"/>
    </row>
    <row r="1465" spans="1:5" s="185" customFormat="1" x14ac:dyDescent="0.3">
      <c r="A1465" s="186"/>
      <c r="B1465" s="183"/>
      <c r="C1465" s="183"/>
      <c r="D1465" s="183"/>
      <c r="E1465" s="184"/>
    </row>
    <row r="1466" spans="1:5" s="185" customFormat="1" x14ac:dyDescent="0.3">
      <c r="A1466" s="186"/>
      <c r="B1466" s="183"/>
      <c r="C1466" s="183"/>
      <c r="D1466" s="183"/>
      <c r="E1466" s="184"/>
    </row>
    <row r="1467" spans="1:5" s="185" customFormat="1" x14ac:dyDescent="0.3">
      <c r="A1467" s="186"/>
      <c r="B1467" s="183"/>
      <c r="C1467" s="183"/>
      <c r="D1467" s="183"/>
      <c r="E1467" s="184"/>
    </row>
    <row r="1468" spans="1:5" s="185" customFormat="1" x14ac:dyDescent="0.3">
      <c r="A1468" s="186"/>
      <c r="B1468" s="183"/>
      <c r="C1468" s="183"/>
      <c r="D1468" s="183"/>
      <c r="E1468" s="184"/>
    </row>
    <row r="1469" spans="1:5" s="185" customFormat="1" x14ac:dyDescent="0.3">
      <c r="A1469" s="186"/>
      <c r="B1469" s="183"/>
      <c r="C1469" s="183"/>
      <c r="D1469" s="183"/>
      <c r="E1469" s="184"/>
    </row>
    <row r="1470" spans="1:5" s="185" customFormat="1" x14ac:dyDescent="0.3">
      <c r="A1470" s="186"/>
      <c r="B1470" s="183"/>
      <c r="C1470" s="183"/>
      <c r="D1470" s="183"/>
      <c r="E1470" s="184"/>
    </row>
    <row r="1471" spans="1:5" s="185" customFormat="1" x14ac:dyDescent="0.3">
      <c r="A1471" s="186"/>
      <c r="B1471" s="183"/>
      <c r="C1471" s="183"/>
      <c r="D1471" s="183"/>
      <c r="E1471" s="184"/>
    </row>
    <row r="1472" spans="1:5" s="185" customFormat="1" x14ac:dyDescent="0.3">
      <c r="A1472" s="186"/>
      <c r="B1472" s="183"/>
      <c r="C1472" s="183"/>
      <c r="D1472" s="183"/>
      <c r="E1472" s="184"/>
    </row>
    <row r="1473" spans="1:5" s="185" customFormat="1" x14ac:dyDescent="0.3">
      <c r="A1473" s="186"/>
      <c r="B1473" s="183"/>
      <c r="C1473" s="183"/>
      <c r="D1473" s="183"/>
      <c r="E1473" s="184"/>
    </row>
    <row r="1474" spans="1:5" s="185" customFormat="1" x14ac:dyDescent="0.3">
      <c r="A1474" s="186"/>
      <c r="B1474" s="183"/>
      <c r="C1474" s="183"/>
      <c r="D1474" s="183"/>
      <c r="E1474" s="184"/>
    </row>
    <row r="1475" spans="1:5" s="185" customFormat="1" x14ac:dyDescent="0.3">
      <c r="A1475" s="186"/>
      <c r="B1475" s="183"/>
      <c r="C1475" s="183"/>
      <c r="D1475" s="183"/>
      <c r="E1475" s="184"/>
    </row>
    <row r="1476" spans="1:5" s="185" customFormat="1" x14ac:dyDescent="0.3">
      <c r="A1476" s="186"/>
      <c r="B1476" s="183"/>
      <c r="C1476" s="183"/>
      <c r="D1476" s="183"/>
      <c r="E1476" s="184"/>
    </row>
    <row r="1477" spans="1:5" s="185" customFormat="1" x14ac:dyDescent="0.3">
      <c r="A1477" s="186"/>
      <c r="B1477" s="183"/>
      <c r="C1477" s="183"/>
      <c r="D1477" s="183"/>
      <c r="E1477" s="184"/>
    </row>
    <row r="1478" spans="1:5" s="185" customFormat="1" x14ac:dyDescent="0.3">
      <c r="A1478" s="186"/>
      <c r="B1478" s="183"/>
      <c r="C1478" s="183"/>
      <c r="D1478" s="183"/>
      <c r="E1478" s="184"/>
    </row>
    <row r="1479" spans="1:5" s="185" customFormat="1" x14ac:dyDescent="0.3">
      <c r="A1479" s="186"/>
      <c r="B1479" s="183"/>
      <c r="C1479" s="183"/>
      <c r="D1479" s="183"/>
      <c r="E1479" s="184"/>
    </row>
    <row r="1480" spans="1:5" s="185" customFormat="1" x14ac:dyDescent="0.3">
      <c r="A1480" s="186"/>
      <c r="B1480" s="183"/>
      <c r="C1480" s="183"/>
      <c r="D1480" s="183"/>
      <c r="E1480" s="184"/>
    </row>
    <row r="1481" spans="1:5" s="185" customFormat="1" x14ac:dyDescent="0.3">
      <c r="A1481" s="186"/>
      <c r="B1481" s="183"/>
      <c r="C1481" s="183"/>
      <c r="D1481" s="183"/>
      <c r="E1481" s="184"/>
    </row>
    <row r="1482" spans="1:5" s="185" customFormat="1" x14ac:dyDescent="0.3">
      <c r="A1482" s="186"/>
      <c r="B1482" s="183"/>
      <c r="C1482" s="183"/>
      <c r="D1482" s="183"/>
      <c r="E1482" s="184"/>
    </row>
    <row r="1483" spans="1:5" s="185" customFormat="1" x14ac:dyDescent="0.3">
      <c r="A1483" s="186"/>
      <c r="B1483" s="183"/>
      <c r="C1483" s="183"/>
      <c r="D1483" s="183"/>
      <c r="E1483" s="184"/>
    </row>
    <row r="1484" spans="1:5" s="185" customFormat="1" x14ac:dyDescent="0.3">
      <c r="A1484" s="186"/>
      <c r="B1484" s="183"/>
      <c r="C1484" s="183"/>
      <c r="D1484" s="183"/>
      <c r="E1484" s="184"/>
    </row>
    <row r="1485" spans="1:5" s="185" customFormat="1" x14ac:dyDescent="0.3">
      <c r="A1485" s="186"/>
      <c r="B1485" s="183"/>
      <c r="C1485" s="183"/>
      <c r="D1485" s="183"/>
      <c r="E1485" s="184"/>
    </row>
    <row r="1486" spans="1:5" s="185" customFormat="1" x14ac:dyDescent="0.3">
      <c r="A1486" s="186"/>
      <c r="B1486" s="183"/>
      <c r="C1486" s="183"/>
      <c r="D1486" s="183"/>
      <c r="E1486" s="184"/>
    </row>
    <row r="1487" spans="1:5" s="185" customFormat="1" x14ac:dyDescent="0.3">
      <c r="A1487" s="186"/>
      <c r="B1487" s="183"/>
      <c r="C1487" s="183"/>
      <c r="D1487" s="183"/>
      <c r="E1487" s="184"/>
    </row>
    <row r="1488" spans="1:5" s="185" customFormat="1" x14ac:dyDescent="0.3">
      <c r="A1488" s="186"/>
      <c r="B1488" s="183"/>
      <c r="C1488" s="183"/>
      <c r="D1488" s="183"/>
      <c r="E1488" s="184"/>
    </row>
    <row r="1489" spans="1:5" s="185" customFormat="1" x14ac:dyDescent="0.3">
      <c r="A1489" s="186"/>
      <c r="B1489" s="183"/>
      <c r="C1489" s="183"/>
      <c r="D1489" s="183"/>
      <c r="E1489" s="184"/>
    </row>
    <row r="1490" spans="1:5" s="185" customFormat="1" x14ac:dyDescent="0.3">
      <c r="A1490" s="186"/>
      <c r="B1490" s="183"/>
      <c r="C1490" s="183"/>
      <c r="D1490" s="183"/>
      <c r="E1490" s="184"/>
    </row>
    <row r="1491" spans="1:5" s="185" customFormat="1" x14ac:dyDescent="0.3">
      <c r="A1491" s="186"/>
      <c r="B1491" s="183"/>
      <c r="C1491" s="183"/>
      <c r="D1491" s="183"/>
      <c r="E1491" s="184"/>
    </row>
    <row r="1492" spans="1:5" s="185" customFormat="1" x14ac:dyDescent="0.3">
      <c r="A1492" s="186"/>
      <c r="B1492" s="183"/>
      <c r="C1492" s="183"/>
      <c r="D1492" s="183"/>
      <c r="E1492" s="184"/>
    </row>
    <row r="1493" spans="1:5" s="185" customFormat="1" x14ac:dyDescent="0.3">
      <c r="A1493" s="186"/>
      <c r="B1493" s="183"/>
      <c r="C1493" s="183"/>
      <c r="D1493" s="183"/>
      <c r="E1493" s="184"/>
    </row>
    <row r="1494" spans="1:5" s="185" customFormat="1" x14ac:dyDescent="0.3">
      <c r="A1494" s="186"/>
      <c r="B1494" s="183"/>
      <c r="C1494" s="183"/>
      <c r="D1494" s="183"/>
      <c r="E1494" s="184"/>
    </row>
    <row r="1495" spans="1:5" s="185" customFormat="1" x14ac:dyDescent="0.3">
      <c r="A1495" s="186"/>
      <c r="B1495" s="183"/>
      <c r="C1495" s="183"/>
      <c r="D1495" s="183"/>
      <c r="E1495" s="184"/>
    </row>
    <row r="1496" spans="1:5" s="185" customFormat="1" x14ac:dyDescent="0.3">
      <c r="A1496" s="186"/>
      <c r="B1496" s="183"/>
      <c r="C1496" s="183"/>
      <c r="D1496" s="183"/>
      <c r="E1496" s="184"/>
    </row>
    <row r="1497" spans="1:5" s="185" customFormat="1" x14ac:dyDescent="0.3">
      <c r="A1497" s="186"/>
      <c r="B1497" s="183"/>
      <c r="C1497" s="183"/>
      <c r="D1497" s="183"/>
      <c r="E1497" s="184"/>
    </row>
    <row r="1498" spans="1:5" s="185" customFormat="1" x14ac:dyDescent="0.3">
      <c r="A1498" s="186"/>
      <c r="B1498" s="183"/>
      <c r="C1498" s="183"/>
      <c r="D1498" s="183"/>
      <c r="E1498" s="184"/>
    </row>
    <row r="1499" spans="1:5" s="185" customFormat="1" x14ac:dyDescent="0.3">
      <c r="A1499" s="186"/>
      <c r="B1499" s="183"/>
      <c r="C1499" s="183"/>
      <c r="D1499" s="183"/>
      <c r="E1499" s="184"/>
    </row>
    <row r="1500" spans="1:5" s="185" customFormat="1" x14ac:dyDescent="0.3">
      <c r="A1500" s="186"/>
      <c r="B1500" s="183"/>
      <c r="C1500" s="183"/>
      <c r="D1500" s="183"/>
      <c r="E1500" s="184"/>
    </row>
    <row r="1501" spans="1:5" s="185" customFormat="1" x14ac:dyDescent="0.3">
      <c r="A1501" s="186"/>
      <c r="B1501" s="183"/>
      <c r="C1501" s="183"/>
      <c r="D1501" s="183"/>
      <c r="E1501" s="184"/>
    </row>
    <row r="1502" spans="1:5" s="185" customFormat="1" x14ac:dyDescent="0.3">
      <c r="A1502" s="186"/>
      <c r="B1502" s="183"/>
      <c r="C1502" s="183"/>
      <c r="D1502" s="183"/>
      <c r="E1502" s="184"/>
    </row>
    <row r="1503" spans="1:5" s="185" customFormat="1" x14ac:dyDescent="0.3">
      <c r="A1503" s="186"/>
      <c r="B1503" s="183"/>
      <c r="C1503" s="183"/>
      <c r="D1503" s="183"/>
      <c r="E1503" s="184"/>
    </row>
    <row r="1504" spans="1:5" s="185" customFormat="1" x14ac:dyDescent="0.3">
      <c r="A1504" s="186"/>
      <c r="B1504" s="183"/>
      <c r="C1504" s="183"/>
      <c r="D1504" s="183"/>
      <c r="E1504" s="184"/>
    </row>
    <row r="1505" spans="1:5" s="185" customFormat="1" x14ac:dyDescent="0.3">
      <c r="A1505" s="186"/>
      <c r="B1505" s="183"/>
      <c r="C1505" s="183"/>
      <c r="D1505" s="183"/>
      <c r="E1505" s="184"/>
    </row>
    <row r="1506" spans="1:5" s="185" customFormat="1" x14ac:dyDescent="0.3">
      <c r="A1506" s="186"/>
      <c r="B1506" s="183"/>
      <c r="C1506" s="183"/>
      <c r="D1506" s="183"/>
      <c r="E1506" s="184"/>
    </row>
    <row r="1507" spans="1:5" s="185" customFormat="1" x14ac:dyDescent="0.3">
      <c r="A1507" s="186"/>
      <c r="B1507" s="183"/>
      <c r="C1507" s="183"/>
      <c r="D1507" s="183"/>
      <c r="E1507" s="184"/>
    </row>
    <row r="1508" spans="1:5" s="185" customFormat="1" x14ac:dyDescent="0.3">
      <c r="A1508" s="186"/>
      <c r="B1508" s="183"/>
      <c r="C1508" s="183"/>
      <c r="D1508" s="183"/>
      <c r="E1508" s="184"/>
    </row>
    <row r="1509" spans="1:5" s="185" customFormat="1" x14ac:dyDescent="0.3">
      <c r="A1509" s="186"/>
      <c r="B1509" s="183"/>
      <c r="C1509" s="183"/>
      <c r="D1509" s="183"/>
      <c r="E1509" s="184"/>
    </row>
    <row r="1510" spans="1:5" s="185" customFormat="1" x14ac:dyDescent="0.3">
      <c r="A1510" s="186"/>
      <c r="B1510" s="183"/>
      <c r="C1510" s="183"/>
      <c r="D1510" s="183"/>
      <c r="E1510" s="184"/>
    </row>
    <row r="1511" spans="1:5" s="185" customFormat="1" x14ac:dyDescent="0.3">
      <c r="A1511" s="186"/>
      <c r="B1511" s="183"/>
      <c r="C1511" s="183"/>
      <c r="D1511" s="183"/>
      <c r="E1511" s="184"/>
    </row>
    <row r="1512" spans="1:5" s="185" customFormat="1" x14ac:dyDescent="0.3">
      <c r="A1512" s="186"/>
      <c r="B1512" s="183"/>
      <c r="C1512" s="183"/>
      <c r="D1512" s="183"/>
      <c r="E1512" s="184"/>
    </row>
    <row r="1513" spans="1:5" s="185" customFormat="1" x14ac:dyDescent="0.3">
      <c r="A1513" s="186"/>
      <c r="B1513" s="183"/>
      <c r="C1513" s="183"/>
      <c r="D1513" s="183"/>
      <c r="E1513" s="184"/>
    </row>
    <row r="1514" spans="1:5" s="185" customFormat="1" x14ac:dyDescent="0.3">
      <c r="A1514" s="186"/>
      <c r="B1514" s="183"/>
      <c r="C1514" s="183"/>
      <c r="D1514" s="183"/>
      <c r="E1514" s="184"/>
    </row>
    <row r="1515" spans="1:5" s="185" customFormat="1" x14ac:dyDescent="0.3">
      <c r="A1515" s="186"/>
      <c r="B1515" s="183"/>
      <c r="C1515" s="183"/>
      <c r="D1515" s="183"/>
      <c r="E1515" s="184"/>
    </row>
    <row r="1516" spans="1:5" s="185" customFormat="1" x14ac:dyDescent="0.3">
      <c r="A1516" s="186"/>
      <c r="B1516" s="183"/>
      <c r="C1516" s="183"/>
      <c r="D1516" s="183"/>
      <c r="E1516" s="184"/>
    </row>
    <row r="1517" spans="1:5" s="185" customFormat="1" x14ac:dyDescent="0.3">
      <c r="A1517" s="186"/>
      <c r="B1517" s="183"/>
      <c r="C1517" s="183"/>
      <c r="D1517" s="183"/>
      <c r="E1517" s="184"/>
    </row>
    <row r="1518" spans="1:5" s="185" customFormat="1" x14ac:dyDescent="0.3">
      <c r="A1518" s="186"/>
      <c r="B1518" s="183"/>
      <c r="C1518" s="183"/>
      <c r="D1518" s="183"/>
      <c r="E1518" s="184"/>
    </row>
    <row r="1519" spans="1:5" s="185" customFormat="1" x14ac:dyDescent="0.3">
      <c r="A1519" s="186"/>
      <c r="B1519" s="183"/>
      <c r="C1519" s="183"/>
      <c r="D1519" s="183"/>
      <c r="E1519" s="184"/>
    </row>
    <row r="1520" spans="1:5" s="185" customFormat="1" x14ac:dyDescent="0.3">
      <c r="A1520" s="186"/>
      <c r="B1520" s="183"/>
      <c r="C1520" s="183"/>
      <c r="D1520" s="183"/>
      <c r="E1520" s="184"/>
    </row>
    <row r="1521" spans="1:5" s="185" customFormat="1" x14ac:dyDescent="0.3">
      <c r="A1521" s="186"/>
      <c r="B1521" s="183"/>
      <c r="C1521" s="183"/>
      <c r="D1521" s="183"/>
      <c r="E1521" s="184"/>
    </row>
    <row r="1522" spans="1:5" s="185" customFormat="1" x14ac:dyDescent="0.3">
      <c r="A1522" s="186"/>
      <c r="B1522" s="183"/>
      <c r="C1522" s="183"/>
      <c r="D1522" s="183"/>
      <c r="E1522" s="184"/>
    </row>
    <row r="1523" spans="1:5" s="185" customFormat="1" x14ac:dyDescent="0.3">
      <c r="A1523" s="186"/>
      <c r="B1523" s="183"/>
      <c r="C1523" s="183"/>
      <c r="D1523" s="183"/>
      <c r="E1523" s="184"/>
    </row>
    <row r="1524" spans="1:5" s="185" customFormat="1" x14ac:dyDescent="0.3">
      <c r="A1524" s="186"/>
      <c r="B1524" s="183"/>
      <c r="C1524" s="183"/>
      <c r="D1524" s="183"/>
      <c r="E1524" s="184"/>
    </row>
    <row r="1525" spans="1:5" s="185" customFormat="1" x14ac:dyDescent="0.3">
      <c r="A1525" s="186"/>
      <c r="B1525" s="183"/>
      <c r="C1525" s="183"/>
      <c r="D1525" s="183"/>
      <c r="E1525" s="184"/>
    </row>
    <row r="1526" spans="1:5" s="185" customFormat="1" x14ac:dyDescent="0.3">
      <c r="A1526" s="186"/>
      <c r="B1526" s="183"/>
      <c r="C1526" s="183"/>
      <c r="D1526" s="183"/>
      <c r="E1526" s="184"/>
    </row>
    <row r="1527" spans="1:5" s="185" customFormat="1" x14ac:dyDescent="0.3">
      <c r="A1527" s="186"/>
      <c r="B1527" s="183"/>
      <c r="C1527" s="183"/>
      <c r="D1527" s="183"/>
      <c r="E1527" s="184"/>
    </row>
    <row r="1528" spans="1:5" s="185" customFormat="1" x14ac:dyDescent="0.3">
      <c r="A1528" s="186"/>
      <c r="B1528" s="183"/>
      <c r="C1528" s="183"/>
      <c r="D1528" s="183"/>
      <c r="E1528" s="184"/>
    </row>
    <row r="1529" spans="1:5" s="185" customFormat="1" x14ac:dyDescent="0.3">
      <c r="A1529" s="186"/>
      <c r="B1529" s="183"/>
      <c r="C1529" s="183"/>
      <c r="D1529" s="183"/>
      <c r="E1529" s="184"/>
    </row>
    <row r="1530" spans="1:5" s="185" customFormat="1" x14ac:dyDescent="0.3">
      <c r="A1530" s="186"/>
      <c r="B1530" s="183"/>
      <c r="C1530" s="183"/>
      <c r="D1530" s="183"/>
      <c r="E1530" s="184"/>
    </row>
    <row r="1531" spans="1:5" s="185" customFormat="1" x14ac:dyDescent="0.3">
      <c r="A1531" s="186"/>
      <c r="B1531" s="183"/>
      <c r="C1531" s="183"/>
      <c r="D1531" s="183"/>
      <c r="E1531" s="184"/>
    </row>
    <row r="1532" spans="1:5" s="185" customFormat="1" x14ac:dyDescent="0.3">
      <c r="A1532" s="186"/>
      <c r="B1532" s="183"/>
      <c r="C1532" s="183"/>
      <c r="D1532" s="183"/>
      <c r="E1532" s="184"/>
    </row>
    <row r="1533" spans="1:5" s="185" customFormat="1" x14ac:dyDescent="0.3">
      <c r="A1533" s="186"/>
      <c r="B1533" s="183"/>
      <c r="C1533" s="183"/>
      <c r="D1533" s="183"/>
      <c r="E1533" s="184"/>
    </row>
    <row r="1534" spans="1:5" s="185" customFormat="1" x14ac:dyDescent="0.3">
      <c r="A1534" s="186"/>
      <c r="B1534" s="183"/>
      <c r="C1534" s="183"/>
      <c r="D1534" s="183"/>
      <c r="E1534" s="184"/>
    </row>
    <row r="1535" spans="1:5" s="185" customFormat="1" x14ac:dyDescent="0.3">
      <c r="A1535" s="186"/>
      <c r="B1535" s="183"/>
      <c r="C1535" s="183"/>
      <c r="D1535" s="183"/>
      <c r="E1535" s="184"/>
    </row>
    <row r="1536" spans="1:5" s="185" customFormat="1" x14ac:dyDescent="0.3">
      <c r="A1536" s="186"/>
      <c r="B1536" s="183"/>
      <c r="C1536" s="183"/>
      <c r="D1536" s="183"/>
      <c r="E1536" s="184"/>
    </row>
    <row r="1537" spans="1:5" s="185" customFormat="1" x14ac:dyDescent="0.3">
      <c r="A1537" s="186"/>
      <c r="B1537" s="183"/>
      <c r="C1537" s="183"/>
      <c r="D1537" s="183"/>
      <c r="E1537" s="184"/>
    </row>
    <row r="1538" spans="1:5" s="185" customFormat="1" x14ac:dyDescent="0.3">
      <c r="A1538" s="186"/>
      <c r="B1538" s="183"/>
      <c r="C1538" s="183"/>
      <c r="D1538" s="183"/>
      <c r="E1538" s="184"/>
    </row>
    <row r="1539" spans="1:5" s="185" customFormat="1" x14ac:dyDescent="0.3">
      <c r="A1539" s="186"/>
      <c r="B1539" s="183"/>
      <c r="C1539" s="183"/>
      <c r="D1539" s="183"/>
      <c r="E1539" s="184"/>
    </row>
    <row r="1540" spans="1:5" s="185" customFormat="1" x14ac:dyDescent="0.3">
      <c r="A1540" s="186"/>
      <c r="B1540" s="183"/>
      <c r="C1540" s="183"/>
      <c r="D1540" s="183"/>
      <c r="E1540" s="184"/>
    </row>
    <row r="1541" spans="1:5" s="185" customFormat="1" x14ac:dyDescent="0.3">
      <c r="A1541" s="186"/>
      <c r="B1541" s="183"/>
      <c r="C1541" s="183"/>
      <c r="D1541" s="183"/>
      <c r="E1541" s="184"/>
    </row>
    <row r="1542" spans="1:5" s="185" customFormat="1" x14ac:dyDescent="0.3">
      <c r="A1542" s="186"/>
      <c r="B1542" s="183"/>
      <c r="C1542" s="183"/>
      <c r="D1542" s="183"/>
      <c r="E1542" s="184"/>
    </row>
    <row r="1543" spans="1:5" s="185" customFormat="1" x14ac:dyDescent="0.3">
      <c r="A1543" s="186"/>
      <c r="B1543" s="183"/>
      <c r="C1543" s="183"/>
      <c r="D1543" s="183"/>
      <c r="E1543" s="184"/>
    </row>
    <row r="1544" spans="1:5" s="185" customFormat="1" x14ac:dyDescent="0.3">
      <c r="A1544" s="186"/>
      <c r="B1544" s="183"/>
      <c r="C1544" s="183"/>
      <c r="D1544" s="183"/>
      <c r="E1544" s="184"/>
    </row>
    <row r="1545" spans="1:5" s="185" customFormat="1" x14ac:dyDescent="0.3">
      <c r="A1545" s="186"/>
      <c r="B1545" s="183"/>
      <c r="C1545" s="183"/>
      <c r="D1545" s="183"/>
      <c r="E1545" s="184"/>
    </row>
    <row r="1546" spans="1:5" s="185" customFormat="1" x14ac:dyDescent="0.3">
      <c r="A1546" s="186"/>
      <c r="B1546" s="183"/>
      <c r="C1546" s="183"/>
      <c r="D1546" s="183"/>
      <c r="E1546" s="184"/>
    </row>
    <row r="1547" spans="1:5" s="185" customFormat="1" x14ac:dyDescent="0.3">
      <c r="A1547" s="186"/>
      <c r="B1547" s="183"/>
      <c r="C1547" s="183"/>
      <c r="D1547" s="183"/>
      <c r="E1547" s="184"/>
    </row>
    <row r="1548" spans="1:5" s="185" customFormat="1" x14ac:dyDescent="0.3">
      <c r="A1548" s="186"/>
      <c r="B1548" s="183"/>
      <c r="C1548" s="183"/>
      <c r="D1548" s="183"/>
      <c r="E1548" s="184"/>
    </row>
    <row r="1549" spans="1:5" s="185" customFormat="1" x14ac:dyDescent="0.3">
      <c r="A1549" s="186"/>
      <c r="B1549" s="183"/>
      <c r="C1549" s="183"/>
      <c r="D1549" s="183"/>
      <c r="E1549" s="184"/>
    </row>
    <row r="1550" spans="1:5" s="185" customFormat="1" x14ac:dyDescent="0.3">
      <c r="A1550" s="186"/>
      <c r="B1550" s="183"/>
      <c r="C1550" s="183"/>
      <c r="D1550" s="183"/>
      <c r="E1550" s="184"/>
    </row>
    <row r="1551" spans="1:5" s="185" customFormat="1" x14ac:dyDescent="0.3">
      <c r="A1551" s="186"/>
      <c r="B1551" s="183"/>
      <c r="C1551" s="183"/>
      <c r="D1551" s="183"/>
      <c r="E1551" s="184"/>
    </row>
    <row r="1552" spans="1:5" s="185" customFormat="1" x14ac:dyDescent="0.3">
      <c r="A1552" s="186"/>
      <c r="B1552" s="183"/>
      <c r="C1552" s="183"/>
      <c r="D1552" s="183"/>
      <c r="E1552" s="184"/>
    </row>
    <row r="1553" spans="1:5" s="185" customFormat="1" x14ac:dyDescent="0.3">
      <c r="A1553" s="186"/>
      <c r="B1553" s="183"/>
      <c r="C1553" s="183"/>
      <c r="D1553" s="183"/>
      <c r="E1553" s="184"/>
    </row>
    <row r="1554" spans="1:5" s="185" customFormat="1" x14ac:dyDescent="0.3">
      <c r="A1554" s="186"/>
      <c r="B1554" s="183"/>
      <c r="C1554" s="183"/>
      <c r="D1554" s="183"/>
      <c r="E1554" s="184"/>
    </row>
    <row r="1555" spans="1:5" s="185" customFormat="1" x14ac:dyDescent="0.3">
      <c r="A1555" s="186"/>
      <c r="B1555" s="183"/>
      <c r="C1555" s="183"/>
      <c r="D1555" s="183"/>
      <c r="E1555" s="184"/>
    </row>
    <row r="1556" spans="1:5" s="185" customFormat="1" x14ac:dyDescent="0.3">
      <c r="A1556" s="186"/>
      <c r="B1556" s="183"/>
      <c r="C1556" s="183"/>
      <c r="D1556" s="183"/>
      <c r="E1556" s="184"/>
    </row>
    <row r="1557" spans="1:5" s="185" customFormat="1" x14ac:dyDescent="0.3">
      <c r="A1557" s="186"/>
      <c r="B1557" s="183"/>
      <c r="C1557" s="183"/>
      <c r="D1557" s="183"/>
      <c r="E1557" s="184"/>
    </row>
    <row r="1558" spans="1:5" s="185" customFormat="1" x14ac:dyDescent="0.3">
      <c r="A1558" s="186"/>
      <c r="B1558" s="183"/>
      <c r="C1558" s="183"/>
      <c r="D1558" s="183"/>
      <c r="E1558" s="184"/>
    </row>
    <row r="1559" spans="1:5" s="185" customFormat="1" x14ac:dyDescent="0.3">
      <c r="A1559" s="186"/>
      <c r="B1559" s="183"/>
      <c r="C1559" s="183"/>
      <c r="D1559" s="183"/>
      <c r="E1559" s="184"/>
    </row>
    <row r="1560" spans="1:5" s="185" customFormat="1" x14ac:dyDescent="0.3">
      <c r="A1560" s="186"/>
      <c r="B1560" s="183"/>
      <c r="C1560" s="183"/>
      <c r="D1560" s="183"/>
      <c r="E1560" s="184"/>
    </row>
    <row r="1561" spans="1:5" s="185" customFormat="1" x14ac:dyDescent="0.3">
      <c r="A1561" s="186"/>
      <c r="B1561" s="183"/>
      <c r="C1561" s="183"/>
      <c r="D1561" s="183"/>
      <c r="E1561" s="184"/>
    </row>
    <row r="1562" spans="1:5" s="185" customFormat="1" x14ac:dyDescent="0.3">
      <c r="A1562" s="186"/>
      <c r="B1562" s="183"/>
      <c r="C1562" s="183"/>
      <c r="D1562" s="183"/>
      <c r="E1562" s="184"/>
    </row>
    <row r="1563" spans="1:5" s="185" customFormat="1" x14ac:dyDescent="0.3">
      <c r="A1563" s="186"/>
      <c r="B1563" s="183"/>
      <c r="C1563" s="183"/>
      <c r="D1563" s="183"/>
      <c r="E1563" s="184"/>
    </row>
    <row r="1564" spans="1:5" s="185" customFormat="1" x14ac:dyDescent="0.3">
      <c r="A1564" s="186"/>
      <c r="B1564" s="183"/>
      <c r="C1564" s="183"/>
      <c r="D1564" s="183"/>
      <c r="E1564" s="184"/>
    </row>
    <row r="1565" spans="1:5" s="185" customFormat="1" x14ac:dyDescent="0.3">
      <c r="A1565" s="186"/>
      <c r="B1565" s="183"/>
      <c r="C1565" s="183"/>
      <c r="D1565" s="183"/>
      <c r="E1565" s="184"/>
    </row>
    <row r="1566" spans="1:5" s="185" customFormat="1" x14ac:dyDescent="0.3">
      <c r="A1566" s="186"/>
      <c r="B1566" s="183"/>
      <c r="C1566" s="183"/>
      <c r="D1566" s="183"/>
      <c r="E1566" s="184"/>
    </row>
    <row r="1567" spans="1:5" s="185" customFormat="1" x14ac:dyDescent="0.3">
      <c r="A1567" s="186"/>
      <c r="B1567" s="183"/>
      <c r="C1567" s="183"/>
      <c r="D1567" s="183"/>
      <c r="E1567" s="184"/>
    </row>
    <row r="1568" spans="1:5" s="185" customFormat="1" x14ac:dyDescent="0.3">
      <c r="A1568" s="186"/>
      <c r="B1568" s="183"/>
      <c r="C1568" s="183"/>
      <c r="D1568" s="183"/>
      <c r="E1568" s="184"/>
    </row>
    <row r="1569" spans="1:5" s="185" customFormat="1" x14ac:dyDescent="0.3">
      <c r="A1569" s="186"/>
      <c r="B1569" s="183"/>
      <c r="C1569" s="183"/>
      <c r="D1569" s="183"/>
      <c r="E1569" s="184"/>
    </row>
    <row r="1570" spans="1:5" s="185" customFormat="1" x14ac:dyDescent="0.3">
      <c r="A1570" s="186"/>
      <c r="B1570" s="183"/>
      <c r="C1570" s="183"/>
      <c r="D1570" s="183"/>
      <c r="E1570" s="184"/>
    </row>
    <row r="1571" spans="1:5" s="185" customFormat="1" x14ac:dyDescent="0.3">
      <c r="A1571" s="186"/>
      <c r="B1571" s="183"/>
      <c r="C1571" s="183"/>
      <c r="D1571" s="183"/>
      <c r="E1571" s="184"/>
    </row>
    <row r="1572" spans="1:5" s="185" customFormat="1" x14ac:dyDescent="0.3">
      <c r="A1572" s="186"/>
      <c r="B1572" s="183"/>
      <c r="C1572" s="183"/>
      <c r="D1572" s="183"/>
      <c r="E1572" s="184"/>
    </row>
    <row r="1573" spans="1:5" s="185" customFormat="1" x14ac:dyDescent="0.3">
      <c r="A1573" s="186"/>
      <c r="B1573" s="183"/>
      <c r="C1573" s="183"/>
      <c r="D1573" s="183"/>
      <c r="E1573" s="184"/>
    </row>
    <row r="1574" spans="1:5" s="185" customFormat="1" x14ac:dyDescent="0.3">
      <c r="A1574" s="186"/>
      <c r="B1574" s="183"/>
      <c r="C1574" s="183"/>
      <c r="D1574" s="183"/>
      <c r="E1574" s="184"/>
    </row>
    <row r="1575" spans="1:5" s="185" customFormat="1" x14ac:dyDescent="0.3">
      <c r="A1575" s="186"/>
      <c r="B1575" s="183"/>
      <c r="C1575" s="183"/>
      <c r="D1575" s="183"/>
      <c r="E1575" s="184"/>
    </row>
    <row r="1576" spans="1:5" s="185" customFormat="1" x14ac:dyDescent="0.3">
      <c r="A1576" s="186"/>
      <c r="B1576" s="183"/>
      <c r="C1576" s="183"/>
      <c r="D1576" s="183"/>
      <c r="E1576" s="184"/>
    </row>
    <row r="1577" spans="1:5" s="185" customFormat="1" x14ac:dyDescent="0.3">
      <c r="A1577" s="186"/>
      <c r="B1577" s="183"/>
      <c r="C1577" s="183"/>
      <c r="D1577" s="183"/>
      <c r="E1577" s="184"/>
    </row>
    <row r="1578" spans="1:5" s="185" customFormat="1" x14ac:dyDescent="0.3">
      <c r="A1578" s="186"/>
      <c r="B1578" s="183"/>
      <c r="C1578" s="183"/>
      <c r="D1578" s="183"/>
      <c r="E1578" s="184"/>
    </row>
    <row r="1579" spans="1:5" s="185" customFormat="1" x14ac:dyDescent="0.3">
      <c r="A1579" s="186"/>
      <c r="B1579" s="183"/>
      <c r="C1579" s="183"/>
      <c r="D1579" s="183"/>
      <c r="E1579" s="184"/>
    </row>
    <row r="1580" spans="1:5" s="185" customFormat="1" x14ac:dyDescent="0.3">
      <c r="A1580" s="186"/>
      <c r="B1580" s="183"/>
      <c r="C1580" s="183"/>
      <c r="D1580" s="183"/>
      <c r="E1580" s="184"/>
    </row>
    <row r="1581" spans="1:5" s="185" customFormat="1" x14ac:dyDescent="0.3">
      <c r="A1581" s="186"/>
      <c r="B1581" s="183"/>
      <c r="C1581" s="183"/>
      <c r="D1581" s="183"/>
      <c r="E1581" s="184"/>
    </row>
    <row r="1582" spans="1:5" s="185" customFormat="1" x14ac:dyDescent="0.3">
      <c r="A1582" s="186"/>
      <c r="B1582" s="183"/>
      <c r="C1582" s="183"/>
      <c r="D1582" s="183"/>
      <c r="E1582" s="184"/>
    </row>
    <row r="1583" spans="1:5" s="185" customFormat="1" x14ac:dyDescent="0.3">
      <c r="A1583" s="186"/>
      <c r="B1583" s="183"/>
      <c r="C1583" s="183"/>
      <c r="D1583" s="183"/>
      <c r="E1583" s="184"/>
    </row>
    <row r="1584" spans="1:5" s="185" customFormat="1" x14ac:dyDescent="0.3">
      <c r="A1584" s="186"/>
      <c r="B1584" s="183"/>
      <c r="C1584" s="183"/>
      <c r="D1584" s="183"/>
      <c r="E1584" s="184"/>
    </row>
    <row r="1585" spans="1:5" s="185" customFormat="1" x14ac:dyDescent="0.3">
      <c r="A1585" s="186"/>
      <c r="B1585" s="183"/>
      <c r="C1585" s="183"/>
      <c r="D1585" s="183"/>
      <c r="E1585" s="184"/>
    </row>
    <row r="1586" spans="1:5" s="185" customFormat="1" x14ac:dyDescent="0.3">
      <c r="A1586" s="186"/>
      <c r="B1586" s="183"/>
      <c r="C1586" s="183"/>
      <c r="D1586" s="183"/>
      <c r="E1586" s="184"/>
    </row>
    <row r="1587" spans="1:5" s="185" customFormat="1" x14ac:dyDescent="0.3">
      <c r="A1587" s="186"/>
      <c r="B1587" s="183"/>
      <c r="C1587" s="183"/>
      <c r="D1587" s="183"/>
      <c r="E1587" s="184"/>
    </row>
    <row r="1588" spans="1:5" s="185" customFormat="1" x14ac:dyDescent="0.3">
      <c r="A1588" s="186"/>
      <c r="B1588" s="183"/>
      <c r="C1588" s="183"/>
      <c r="D1588" s="183"/>
      <c r="E1588" s="184"/>
    </row>
    <row r="1589" spans="1:5" s="185" customFormat="1" x14ac:dyDescent="0.3">
      <c r="A1589" s="186"/>
      <c r="B1589" s="183"/>
      <c r="C1589" s="183"/>
      <c r="D1589" s="183"/>
      <c r="E1589" s="184"/>
    </row>
    <row r="1590" spans="1:5" s="185" customFormat="1" x14ac:dyDescent="0.3">
      <c r="A1590" s="186"/>
      <c r="B1590" s="183"/>
      <c r="C1590" s="183"/>
      <c r="D1590" s="183"/>
      <c r="E1590" s="184"/>
    </row>
    <row r="1591" spans="1:5" s="185" customFormat="1" x14ac:dyDescent="0.3">
      <c r="A1591" s="186"/>
      <c r="B1591" s="183"/>
      <c r="C1591" s="183"/>
      <c r="D1591" s="183"/>
      <c r="E1591" s="184"/>
    </row>
    <row r="1592" spans="1:5" s="185" customFormat="1" x14ac:dyDescent="0.3">
      <c r="A1592" s="186"/>
      <c r="B1592" s="183"/>
      <c r="C1592" s="183"/>
      <c r="D1592" s="183"/>
      <c r="E1592" s="184"/>
    </row>
    <row r="1593" spans="1:5" s="185" customFormat="1" x14ac:dyDescent="0.3">
      <c r="A1593" s="186"/>
      <c r="B1593" s="183"/>
      <c r="C1593" s="183"/>
      <c r="D1593" s="183"/>
      <c r="E1593" s="184"/>
    </row>
    <row r="1594" spans="1:5" s="185" customFormat="1" x14ac:dyDescent="0.3">
      <c r="A1594" s="186"/>
      <c r="B1594" s="183"/>
      <c r="C1594" s="183"/>
      <c r="D1594" s="183"/>
      <c r="E1594" s="184"/>
    </row>
    <row r="1595" spans="1:5" s="185" customFormat="1" x14ac:dyDescent="0.3">
      <c r="A1595" s="186"/>
      <c r="B1595" s="183"/>
      <c r="C1595" s="183"/>
      <c r="D1595" s="183"/>
      <c r="E1595" s="184"/>
    </row>
    <row r="1596" spans="1:5" s="185" customFormat="1" x14ac:dyDescent="0.3">
      <c r="A1596" s="186"/>
      <c r="B1596" s="183"/>
      <c r="C1596" s="183"/>
      <c r="D1596" s="183"/>
      <c r="E1596" s="184"/>
    </row>
    <row r="1597" spans="1:5" s="185" customFormat="1" x14ac:dyDescent="0.3">
      <c r="A1597" s="186"/>
      <c r="B1597" s="183"/>
      <c r="C1597" s="183"/>
      <c r="D1597" s="183"/>
      <c r="E1597" s="184"/>
    </row>
    <row r="1598" spans="1:5" s="185" customFormat="1" x14ac:dyDescent="0.3">
      <c r="A1598" s="186"/>
      <c r="B1598" s="183"/>
      <c r="C1598" s="183"/>
      <c r="D1598" s="183"/>
      <c r="E1598" s="184"/>
    </row>
    <row r="1599" spans="1:5" s="185" customFormat="1" x14ac:dyDescent="0.3">
      <c r="A1599" s="186"/>
      <c r="B1599" s="183"/>
      <c r="C1599" s="183"/>
      <c r="D1599" s="183"/>
      <c r="E1599" s="184"/>
    </row>
    <row r="1600" spans="1:5" s="185" customFormat="1" x14ac:dyDescent="0.3">
      <c r="A1600" s="186"/>
      <c r="B1600" s="183"/>
      <c r="C1600" s="183"/>
      <c r="D1600" s="183"/>
      <c r="E1600" s="184"/>
    </row>
    <row r="1601" spans="1:5" s="185" customFormat="1" x14ac:dyDescent="0.3">
      <c r="A1601" s="186"/>
      <c r="B1601" s="183"/>
      <c r="C1601" s="183"/>
      <c r="D1601" s="183"/>
      <c r="E1601" s="184"/>
    </row>
    <row r="1602" spans="1:5" s="185" customFormat="1" x14ac:dyDescent="0.3">
      <c r="A1602" s="186"/>
      <c r="B1602" s="183"/>
      <c r="C1602" s="183"/>
      <c r="D1602" s="183"/>
      <c r="E1602" s="184"/>
    </row>
    <row r="1603" spans="1:5" s="185" customFormat="1" x14ac:dyDescent="0.3">
      <c r="A1603" s="186"/>
      <c r="B1603" s="183"/>
      <c r="C1603" s="183"/>
      <c r="D1603" s="183"/>
      <c r="E1603" s="184"/>
    </row>
    <row r="1604" spans="1:5" s="185" customFormat="1" x14ac:dyDescent="0.3">
      <c r="A1604" s="186"/>
      <c r="B1604" s="183"/>
      <c r="C1604" s="183"/>
      <c r="D1604" s="183"/>
      <c r="E1604" s="184"/>
    </row>
    <row r="1605" spans="1:5" s="185" customFormat="1" x14ac:dyDescent="0.3">
      <c r="A1605" s="186"/>
      <c r="B1605" s="183"/>
      <c r="C1605" s="183"/>
      <c r="D1605" s="183"/>
      <c r="E1605" s="184"/>
    </row>
    <row r="1606" spans="1:5" s="185" customFormat="1" x14ac:dyDescent="0.3">
      <c r="A1606" s="186"/>
      <c r="B1606" s="183"/>
      <c r="C1606" s="183"/>
      <c r="D1606" s="183"/>
      <c r="E1606" s="184"/>
    </row>
    <row r="1607" spans="1:5" s="185" customFormat="1" x14ac:dyDescent="0.3">
      <c r="A1607" s="186"/>
      <c r="B1607" s="183"/>
      <c r="C1607" s="183"/>
      <c r="D1607" s="183"/>
      <c r="E1607" s="184"/>
    </row>
    <row r="1608" spans="1:5" s="185" customFormat="1" x14ac:dyDescent="0.3">
      <c r="A1608" s="186"/>
      <c r="B1608" s="183"/>
      <c r="C1608" s="183"/>
      <c r="D1608" s="183"/>
      <c r="E1608" s="184"/>
    </row>
    <row r="1609" spans="1:5" s="185" customFormat="1" x14ac:dyDescent="0.3">
      <c r="A1609" s="186"/>
      <c r="B1609" s="183"/>
      <c r="C1609" s="183"/>
      <c r="D1609" s="183"/>
      <c r="E1609" s="184"/>
    </row>
    <row r="1610" spans="1:5" s="185" customFormat="1" x14ac:dyDescent="0.3">
      <c r="A1610" s="186"/>
      <c r="B1610" s="183"/>
      <c r="C1610" s="183"/>
      <c r="D1610" s="183"/>
      <c r="E1610" s="184"/>
    </row>
    <row r="1611" spans="1:5" s="185" customFormat="1" x14ac:dyDescent="0.3">
      <c r="A1611" s="186"/>
      <c r="B1611" s="183"/>
      <c r="C1611" s="183"/>
      <c r="D1611" s="183"/>
      <c r="E1611" s="184"/>
    </row>
    <row r="1612" spans="1:5" s="185" customFormat="1" x14ac:dyDescent="0.3">
      <c r="A1612" s="186"/>
      <c r="B1612" s="183"/>
      <c r="C1612" s="183"/>
      <c r="D1612" s="183"/>
      <c r="E1612" s="184"/>
    </row>
    <row r="1613" spans="1:5" s="185" customFormat="1" x14ac:dyDescent="0.3">
      <c r="A1613" s="186"/>
      <c r="B1613" s="183"/>
      <c r="C1613" s="183"/>
      <c r="D1613" s="183"/>
      <c r="E1613" s="184"/>
    </row>
    <row r="1614" spans="1:5" s="185" customFormat="1" x14ac:dyDescent="0.3">
      <c r="A1614" s="186"/>
      <c r="B1614" s="183"/>
      <c r="C1614" s="183"/>
      <c r="D1614" s="183"/>
      <c r="E1614" s="184"/>
    </row>
    <row r="1615" spans="1:5" s="185" customFormat="1" x14ac:dyDescent="0.3">
      <c r="A1615" s="186"/>
      <c r="B1615" s="183"/>
      <c r="C1615" s="183"/>
      <c r="D1615" s="183"/>
      <c r="E1615" s="184"/>
    </row>
    <row r="1616" spans="1:5" s="185" customFormat="1" x14ac:dyDescent="0.3">
      <c r="A1616" s="186"/>
      <c r="B1616" s="183"/>
      <c r="C1616" s="183"/>
      <c r="D1616" s="183"/>
      <c r="E1616" s="184"/>
    </row>
    <row r="1617" spans="1:5" s="185" customFormat="1" x14ac:dyDescent="0.3">
      <c r="A1617" s="186"/>
      <c r="B1617" s="183"/>
      <c r="C1617" s="183"/>
      <c r="D1617" s="183"/>
      <c r="E1617" s="184"/>
    </row>
    <row r="1618" spans="1:5" s="185" customFormat="1" x14ac:dyDescent="0.3">
      <c r="A1618" s="186"/>
      <c r="B1618" s="183"/>
      <c r="C1618" s="183"/>
      <c r="D1618" s="183"/>
      <c r="E1618" s="184"/>
    </row>
    <row r="1619" spans="1:5" s="185" customFormat="1" x14ac:dyDescent="0.3">
      <c r="A1619" s="186"/>
      <c r="B1619" s="183"/>
      <c r="C1619" s="183"/>
      <c r="D1619" s="183"/>
      <c r="E1619" s="184"/>
    </row>
    <row r="1620" spans="1:5" s="185" customFormat="1" x14ac:dyDescent="0.3">
      <c r="A1620" s="186"/>
      <c r="B1620" s="183"/>
      <c r="C1620" s="183"/>
      <c r="D1620" s="183"/>
      <c r="E1620" s="184"/>
    </row>
    <row r="1621" spans="1:5" s="185" customFormat="1" x14ac:dyDescent="0.3">
      <c r="A1621" s="186"/>
      <c r="B1621" s="183"/>
      <c r="C1621" s="183"/>
      <c r="D1621" s="183"/>
      <c r="E1621" s="184"/>
    </row>
    <row r="1622" spans="1:5" s="185" customFormat="1" x14ac:dyDescent="0.3">
      <c r="A1622" s="186"/>
      <c r="B1622" s="183"/>
      <c r="C1622" s="183"/>
      <c r="D1622" s="183"/>
      <c r="E1622" s="184"/>
    </row>
    <row r="1623" spans="1:5" s="185" customFormat="1" x14ac:dyDescent="0.3">
      <c r="A1623" s="186"/>
      <c r="B1623" s="183"/>
      <c r="C1623" s="183"/>
      <c r="D1623" s="183"/>
      <c r="E1623" s="184"/>
    </row>
    <row r="1624" spans="1:5" s="185" customFormat="1" x14ac:dyDescent="0.3">
      <c r="A1624" s="186"/>
      <c r="B1624" s="183"/>
      <c r="C1624" s="183"/>
      <c r="D1624" s="183"/>
      <c r="E1624" s="184"/>
    </row>
    <row r="1625" spans="1:5" s="185" customFormat="1" x14ac:dyDescent="0.3">
      <c r="A1625" s="186"/>
      <c r="B1625" s="183"/>
      <c r="C1625" s="183"/>
      <c r="D1625" s="183"/>
      <c r="E1625" s="184"/>
    </row>
    <row r="1626" spans="1:5" s="185" customFormat="1" x14ac:dyDescent="0.3">
      <c r="A1626" s="186"/>
      <c r="B1626" s="183"/>
      <c r="C1626" s="183"/>
      <c r="D1626" s="183"/>
      <c r="E1626" s="184"/>
    </row>
    <row r="1627" spans="1:5" s="185" customFormat="1" x14ac:dyDescent="0.3">
      <c r="A1627" s="186"/>
      <c r="B1627" s="183"/>
      <c r="C1627" s="183"/>
      <c r="D1627" s="183"/>
      <c r="E1627" s="184"/>
    </row>
    <row r="1628" spans="1:5" s="185" customFormat="1" x14ac:dyDescent="0.3">
      <c r="A1628" s="186"/>
      <c r="B1628" s="183"/>
      <c r="C1628" s="183"/>
      <c r="D1628" s="183"/>
      <c r="E1628" s="184"/>
    </row>
    <row r="1629" spans="1:5" s="185" customFormat="1" x14ac:dyDescent="0.3">
      <c r="A1629" s="186"/>
      <c r="B1629" s="183"/>
      <c r="C1629" s="183"/>
      <c r="D1629" s="183"/>
      <c r="E1629" s="184"/>
    </row>
    <row r="1630" spans="1:5" s="185" customFormat="1" x14ac:dyDescent="0.3">
      <c r="A1630" s="186"/>
      <c r="B1630" s="183"/>
      <c r="C1630" s="183"/>
      <c r="D1630" s="183"/>
      <c r="E1630" s="184"/>
    </row>
    <row r="1631" spans="1:5" s="185" customFormat="1" x14ac:dyDescent="0.3">
      <c r="A1631" s="186"/>
      <c r="B1631" s="183"/>
      <c r="C1631" s="183"/>
      <c r="D1631" s="183"/>
      <c r="E1631" s="184"/>
    </row>
    <row r="1632" spans="1:5" s="185" customFormat="1" x14ac:dyDescent="0.3">
      <c r="A1632" s="186"/>
      <c r="B1632" s="183"/>
      <c r="C1632" s="183"/>
      <c r="D1632" s="183"/>
      <c r="E1632" s="184"/>
    </row>
    <row r="1633" spans="1:5" s="185" customFormat="1" x14ac:dyDescent="0.3">
      <c r="A1633" s="186"/>
      <c r="B1633" s="183"/>
      <c r="C1633" s="183"/>
      <c r="D1633" s="183"/>
      <c r="E1633" s="184"/>
    </row>
    <row r="1634" spans="1:5" s="185" customFormat="1" x14ac:dyDescent="0.3">
      <c r="A1634" s="186"/>
      <c r="B1634" s="183"/>
      <c r="C1634" s="183"/>
      <c r="D1634" s="183"/>
      <c r="E1634" s="184"/>
    </row>
    <row r="1635" spans="1:5" s="185" customFormat="1" x14ac:dyDescent="0.3">
      <c r="A1635" s="186"/>
      <c r="B1635" s="183"/>
      <c r="C1635" s="183"/>
      <c r="D1635" s="183"/>
      <c r="E1635" s="184"/>
    </row>
    <row r="1636" spans="1:5" s="185" customFormat="1" x14ac:dyDescent="0.3">
      <c r="A1636" s="186"/>
      <c r="B1636" s="183"/>
      <c r="C1636" s="183"/>
      <c r="D1636" s="183"/>
      <c r="E1636" s="184"/>
    </row>
    <row r="1637" spans="1:5" s="185" customFormat="1" x14ac:dyDescent="0.3">
      <c r="A1637" s="186"/>
      <c r="B1637" s="183"/>
      <c r="C1637" s="183"/>
      <c r="D1637" s="183"/>
      <c r="E1637" s="184"/>
    </row>
    <row r="1638" spans="1:5" s="185" customFormat="1" x14ac:dyDescent="0.3">
      <c r="A1638" s="186"/>
      <c r="B1638" s="183"/>
      <c r="C1638" s="183"/>
      <c r="D1638" s="183"/>
      <c r="E1638" s="184"/>
    </row>
    <row r="1639" spans="1:5" s="185" customFormat="1" x14ac:dyDescent="0.3">
      <c r="A1639" s="186"/>
      <c r="B1639" s="183"/>
      <c r="C1639" s="183"/>
      <c r="D1639" s="183"/>
      <c r="E1639" s="184"/>
    </row>
    <row r="1640" spans="1:5" s="185" customFormat="1" x14ac:dyDescent="0.3">
      <c r="A1640" s="186"/>
      <c r="B1640" s="183"/>
      <c r="C1640" s="183"/>
      <c r="D1640" s="183"/>
      <c r="E1640" s="184"/>
    </row>
    <row r="1641" spans="1:5" s="185" customFormat="1" x14ac:dyDescent="0.3">
      <c r="A1641" s="186"/>
      <c r="B1641" s="183"/>
      <c r="C1641" s="183"/>
      <c r="D1641" s="183"/>
      <c r="E1641" s="184"/>
    </row>
    <row r="1642" spans="1:5" s="185" customFormat="1" x14ac:dyDescent="0.3">
      <c r="A1642" s="186"/>
      <c r="B1642" s="183"/>
      <c r="C1642" s="183"/>
      <c r="D1642" s="183"/>
      <c r="E1642" s="184"/>
    </row>
    <row r="1643" spans="1:5" s="185" customFormat="1" x14ac:dyDescent="0.3">
      <c r="A1643" s="186"/>
      <c r="B1643" s="183"/>
      <c r="C1643" s="183"/>
      <c r="D1643" s="183"/>
      <c r="E1643" s="184"/>
    </row>
    <row r="1644" spans="1:5" s="185" customFormat="1" x14ac:dyDescent="0.3">
      <c r="A1644" s="186"/>
      <c r="B1644" s="183"/>
      <c r="C1644" s="183"/>
      <c r="D1644" s="183"/>
      <c r="E1644" s="184"/>
    </row>
    <row r="1645" spans="1:5" s="185" customFormat="1" x14ac:dyDescent="0.3">
      <c r="A1645" s="186"/>
      <c r="B1645" s="183"/>
      <c r="C1645" s="183"/>
      <c r="D1645" s="183"/>
      <c r="E1645" s="184"/>
    </row>
    <row r="1646" spans="1:5" s="185" customFormat="1" x14ac:dyDescent="0.3">
      <c r="A1646" s="186"/>
      <c r="B1646" s="183"/>
      <c r="C1646" s="183"/>
      <c r="D1646" s="183"/>
      <c r="E1646" s="184"/>
    </row>
    <row r="1647" spans="1:5" s="185" customFormat="1" x14ac:dyDescent="0.3">
      <c r="A1647" s="186"/>
      <c r="B1647" s="183"/>
      <c r="C1647" s="183"/>
      <c r="D1647" s="183"/>
      <c r="E1647" s="184"/>
    </row>
    <row r="1648" spans="1:5" s="185" customFormat="1" x14ac:dyDescent="0.3">
      <c r="A1648" s="186"/>
      <c r="B1648" s="183"/>
      <c r="C1648" s="183"/>
      <c r="D1648" s="183"/>
      <c r="E1648" s="184"/>
    </row>
    <row r="1649" spans="1:5" s="185" customFormat="1" x14ac:dyDescent="0.3">
      <c r="A1649" s="186"/>
      <c r="B1649" s="183"/>
      <c r="C1649" s="183"/>
      <c r="D1649" s="183"/>
      <c r="E1649" s="184"/>
    </row>
    <row r="1650" spans="1:5" s="185" customFormat="1" x14ac:dyDescent="0.3">
      <c r="A1650" s="186"/>
      <c r="B1650" s="183"/>
      <c r="C1650" s="183"/>
      <c r="D1650" s="183"/>
      <c r="E1650" s="184"/>
    </row>
    <row r="1651" spans="1:5" s="185" customFormat="1" x14ac:dyDescent="0.3">
      <c r="A1651" s="186"/>
      <c r="B1651" s="183"/>
      <c r="C1651" s="183"/>
      <c r="D1651" s="183"/>
      <c r="E1651" s="184"/>
    </row>
    <row r="1652" spans="1:5" s="185" customFormat="1" x14ac:dyDescent="0.3">
      <c r="A1652" s="186"/>
      <c r="B1652" s="183"/>
      <c r="C1652" s="183"/>
      <c r="D1652" s="183"/>
      <c r="E1652" s="184"/>
    </row>
    <row r="1653" spans="1:5" s="185" customFormat="1" x14ac:dyDescent="0.3">
      <c r="A1653" s="186"/>
      <c r="B1653" s="183"/>
      <c r="C1653" s="183"/>
      <c r="D1653" s="183"/>
      <c r="E1653" s="184"/>
    </row>
    <row r="1654" spans="1:5" s="185" customFormat="1" x14ac:dyDescent="0.3">
      <c r="A1654" s="186"/>
      <c r="B1654" s="183"/>
      <c r="C1654" s="183"/>
      <c r="D1654" s="183"/>
      <c r="E1654" s="184"/>
    </row>
    <row r="1655" spans="1:5" s="185" customFormat="1" x14ac:dyDescent="0.3">
      <c r="A1655" s="186"/>
      <c r="B1655" s="183"/>
      <c r="C1655" s="183"/>
      <c r="D1655" s="183"/>
      <c r="E1655" s="184"/>
    </row>
    <row r="1656" spans="1:5" s="185" customFormat="1" x14ac:dyDescent="0.3">
      <c r="A1656" s="186"/>
      <c r="B1656" s="183"/>
      <c r="C1656" s="183"/>
      <c r="D1656" s="183"/>
      <c r="E1656" s="184"/>
    </row>
    <row r="1657" spans="1:5" s="185" customFormat="1" x14ac:dyDescent="0.3">
      <c r="A1657" s="186"/>
      <c r="B1657" s="183"/>
      <c r="C1657" s="183"/>
      <c r="D1657" s="183"/>
      <c r="E1657" s="184"/>
    </row>
    <row r="1658" spans="1:5" s="185" customFormat="1" x14ac:dyDescent="0.3">
      <c r="A1658" s="186"/>
      <c r="B1658" s="183"/>
      <c r="C1658" s="183"/>
      <c r="D1658" s="183"/>
      <c r="E1658" s="184"/>
    </row>
    <row r="1659" spans="1:5" s="185" customFormat="1" x14ac:dyDescent="0.3">
      <c r="A1659" s="186"/>
      <c r="B1659" s="183"/>
      <c r="C1659" s="183"/>
      <c r="D1659" s="183"/>
      <c r="E1659" s="184"/>
    </row>
    <row r="1660" spans="1:5" s="185" customFormat="1" x14ac:dyDescent="0.3">
      <c r="A1660" s="186"/>
      <c r="B1660" s="183"/>
      <c r="C1660" s="183"/>
      <c r="D1660" s="183"/>
      <c r="E1660" s="184"/>
    </row>
    <row r="1661" spans="1:5" s="185" customFormat="1" x14ac:dyDescent="0.3">
      <c r="A1661" s="186"/>
      <c r="B1661" s="183"/>
      <c r="C1661" s="183"/>
      <c r="D1661" s="183"/>
      <c r="E1661" s="184"/>
    </row>
    <row r="1662" spans="1:5" s="185" customFormat="1" x14ac:dyDescent="0.3">
      <c r="A1662" s="186"/>
      <c r="B1662" s="183"/>
      <c r="C1662" s="183"/>
      <c r="D1662" s="183"/>
      <c r="E1662" s="184"/>
    </row>
    <row r="1663" spans="1:5" s="185" customFormat="1" x14ac:dyDescent="0.3">
      <c r="A1663" s="186"/>
      <c r="B1663" s="183"/>
      <c r="C1663" s="183"/>
      <c r="D1663" s="183"/>
      <c r="E1663" s="184"/>
    </row>
    <row r="1664" spans="1:5" s="185" customFormat="1" x14ac:dyDescent="0.3">
      <c r="A1664" s="186"/>
      <c r="B1664" s="183"/>
      <c r="C1664" s="183"/>
      <c r="D1664" s="183"/>
      <c r="E1664" s="184"/>
    </row>
    <row r="1665" spans="1:5" s="185" customFormat="1" x14ac:dyDescent="0.3">
      <c r="A1665" s="186"/>
      <c r="B1665" s="183"/>
      <c r="C1665" s="183"/>
      <c r="D1665" s="183"/>
      <c r="E1665" s="184"/>
    </row>
    <row r="1666" spans="1:5" s="185" customFormat="1" x14ac:dyDescent="0.3">
      <c r="A1666" s="186"/>
      <c r="B1666" s="183"/>
      <c r="C1666" s="183"/>
      <c r="D1666" s="183"/>
      <c r="E1666" s="184"/>
    </row>
    <row r="1667" spans="1:5" s="185" customFormat="1" x14ac:dyDescent="0.3">
      <c r="A1667" s="186"/>
      <c r="B1667" s="183"/>
      <c r="C1667" s="183"/>
      <c r="D1667" s="183"/>
      <c r="E1667" s="184"/>
    </row>
    <row r="1668" spans="1:5" s="185" customFormat="1" x14ac:dyDescent="0.3">
      <c r="A1668" s="186"/>
      <c r="B1668" s="183"/>
      <c r="C1668" s="183"/>
      <c r="D1668" s="183"/>
      <c r="E1668" s="184"/>
    </row>
    <row r="1669" spans="1:5" s="185" customFormat="1" x14ac:dyDescent="0.3">
      <c r="A1669" s="186"/>
      <c r="B1669" s="183"/>
      <c r="C1669" s="183"/>
      <c r="D1669" s="183"/>
      <c r="E1669" s="184"/>
    </row>
    <row r="1670" spans="1:5" s="185" customFormat="1" x14ac:dyDescent="0.3">
      <c r="A1670" s="186"/>
      <c r="B1670" s="183"/>
      <c r="C1670" s="183"/>
      <c r="D1670" s="183"/>
      <c r="E1670" s="184"/>
    </row>
    <row r="1671" spans="1:5" s="185" customFormat="1" x14ac:dyDescent="0.3">
      <c r="A1671" s="186"/>
      <c r="B1671" s="183"/>
      <c r="C1671" s="183"/>
      <c r="D1671" s="183"/>
      <c r="E1671" s="184"/>
    </row>
    <row r="1672" spans="1:5" s="185" customFormat="1" x14ac:dyDescent="0.3">
      <c r="A1672" s="186"/>
      <c r="B1672" s="183"/>
      <c r="C1672" s="183"/>
      <c r="D1672" s="183"/>
      <c r="E1672" s="184"/>
    </row>
    <row r="1673" spans="1:5" s="185" customFormat="1" x14ac:dyDescent="0.3">
      <c r="A1673" s="186"/>
      <c r="B1673" s="183"/>
      <c r="C1673" s="183"/>
      <c r="D1673" s="183"/>
      <c r="E1673" s="184"/>
    </row>
    <row r="1674" spans="1:5" s="185" customFormat="1" x14ac:dyDescent="0.3">
      <c r="A1674" s="186"/>
      <c r="B1674" s="183"/>
      <c r="C1674" s="183"/>
      <c r="D1674" s="183"/>
      <c r="E1674" s="184"/>
    </row>
    <row r="1675" spans="1:5" s="185" customFormat="1" x14ac:dyDescent="0.3">
      <c r="A1675" s="186"/>
      <c r="B1675" s="183"/>
      <c r="C1675" s="183"/>
      <c r="D1675" s="183"/>
      <c r="E1675" s="184"/>
    </row>
    <row r="1676" spans="1:5" s="185" customFormat="1" x14ac:dyDescent="0.3">
      <c r="A1676" s="186"/>
      <c r="B1676" s="183"/>
      <c r="C1676" s="183"/>
      <c r="D1676" s="183"/>
      <c r="E1676" s="184"/>
    </row>
    <row r="1677" spans="1:5" s="185" customFormat="1" x14ac:dyDescent="0.3">
      <c r="A1677" s="186"/>
      <c r="B1677" s="183"/>
      <c r="C1677" s="183"/>
      <c r="D1677" s="183"/>
      <c r="E1677" s="184"/>
    </row>
    <row r="1678" spans="1:5" s="185" customFormat="1" x14ac:dyDescent="0.3">
      <c r="A1678" s="186"/>
      <c r="B1678" s="183"/>
      <c r="C1678" s="183"/>
      <c r="D1678" s="183"/>
      <c r="E1678" s="184"/>
    </row>
    <row r="1679" spans="1:5" s="185" customFormat="1" x14ac:dyDescent="0.3">
      <c r="A1679" s="186"/>
      <c r="B1679" s="183"/>
      <c r="C1679" s="183"/>
      <c r="D1679" s="183"/>
      <c r="E1679" s="184"/>
    </row>
    <row r="1680" spans="1:5" s="185" customFormat="1" x14ac:dyDescent="0.3">
      <c r="A1680" s="186"/>
      <c r="B1680" s="183"/>
      <c r="C1680" s="183"/>
      <c r="D1680" s="183"/>
      <c r="E1680" s="184"/>
    </row>
    <row r="1681" spans="1:5" s="185" customFormat="1" x14ac:dyDescent="0.3">
      <c r="A1681" s="186"/>
      <c r="B1681" s="183"/>
      <c r="C1681" s="183"/>
      <c r="D1681" s="183"/>
      <c r="E1681" s="184"/>
    </row>
    <row r="1682" spans="1:5" s="185" customFormat="1" x14ac:dyDescent="0.3">
      <c r="A1682" s="186"/>
      <c r="B1682" s="183"/>
      <c r="C1682" s="183"/>
      <c r="D1682" s="183"/>
      <c r="E1682" s="184"/>
    </row>
    <row r="1683" spans="1:5" s="185" customFormat="1" x14ac:dyDescent="0.3">
      <c r="A1683" s="186"/>
      <c r="B1683" s="183"/>
      <c r="C1683" s="183"/>
      <c r="D1683" s="183"/>
      <c r="E1683" s="184"/>
    </row>
    <row r="1684" spans="1:5" s="185" customFormat="1" x14ac:dyDescent="0.3">
      <c r="A1684" s="186"/>
      <c r="B1684" s="183"/>
      <c r="C1684" s="183"/>
      <c r="D1684" s="183"/>
      <c r="E1684" s="184"/>
    </row>
    <row r="1685" spans="1:5" s="185" customFormat="1" x14ac:dyDescent="0.3">
      <c r="A1685" s="186"/>
      <c r="B1685" s="183"/>
      <c r="C1685" s="183"/>
      <c r="D1685" s="183"/>
      <c r="E1685" s="184"/>
    </row>
    <row r="1686" spans="1:5" s="185" customFormat="1" x14ac:dyDescent="0.3">
      <c r="A1686" s="186"/>
      <c r="B1686" s="183"/>
      <c r="C1686" s="183"/>
      <c r="D1686" s="183"/>
      <c r="E1686" s="184"/>
    </row>
    <row r="1687" spans="1:5" s="185" customFormat="1" x14ac:dyDescent="0.3">
      <c r="A1687" s="186"/>
      <c r="B1687" s="183"/>
      <c r="C1687" s="183"/>
      <c r="D1687" s="183"/>
      <c r="E1687" s="184"/>
    </row>
    <row r="1688" spans="1:5" s="185" customFormat="1" x14ac:dyDescent="0.3">
      <c r="A1688" s="186"/>
      <c r="B1688" s="183"/>
      <c r="C1688" s="183"/>
      <c r="D1688" s="183"/>
      <c r="E1688" s="184"/>
    </row>
    <row r="1689" spans="1:5" s="185" customFormat="1" x14ac:dyDescent="0.3">
      <c r="A1689" s="186"/>
      <c r="B1689" s="183"/>
      <c r="C1689" s="183"/>
      <c r="D1689" s="183"/>
      <c r="E1689" s="184"/>
    </row>
    <row r="1690" spans="1:5" s="185" customFormat="1" x14ac:dyDescent="0.3">
      <c r="A1690" s="186"/>
      <c r="B1690" s="183"/>
      <c r="C1690" s="183"/>
      <c r="D1690" s="183"/>
      <c r="E1690" s="184"/>
    </row>
    <row r="1691" spans="1:5" s="185" customFormat="1" x14ac:dyDescent="0.3">
      <c r="A1691" s="186"/>
      <c r="B1691" s="183"/>
      <c r="C1691" s="183"/>
      <c r="D1691" s="183"/>
      <c r="E1691" s="184"/>
    </row>
    <row r="1692" spans="1:5" s="185" customFormat="1" x14ac:dyDescent="0.3">
      <c r="A1692" s="186"/>
      <c r="B1692" s="183"/>
      <c r="C1692" s="183"/>
      <c r="D1692" s="183"/>
      <c r="E1692" s="184"/>
    </row>
    <row r="1693" spans="1:5" s="185" customFormat="1" x14ac:dyDescent="0.3">
      <c r="A1693" s="186"/>
      <c r="B1693" s="183"/>
      <c r="C1693" s="183"/>
      <c r="D1693" s="183"/>
      <c r="E1693" s="184"/>
    </row>
    <row r="1694" spans="1:5" s="185" customFormat="1" x14ac:dyDescent="0.3">
      <c r="A1694" s="186"/>
      <c r="B1694" s="183"/>
      <c r="C1694" s="183"/>
      <c r="D1694" s="183"/>
      <c r="E1694" s="184"/>
    </row>
    <row r="1695" spans="1:5" s="185" customFormat="1" x14ac:dyDescent="0.3">
      <c r="A1695" s="186"/>
      <c r="B1695" s="183"/>
      <c r="C1695" s="183"/>
      <c r="D1695" s="183"/>
      <c r="E1695" s="184"/>
    </row>
    <row r="1696" spans="1:5" s="185" customFormat="1" x14ac:dyDescent="0.3">
      <c r="A1696" s="186"/>
      <c r="B1696" s="183"/>
      <c r="C1696" s="183"/>
      <c r="D1696" s="183"/>
      <c r="E1696" s="184"/>
    </row>
    <row r="1697" spans="1:5" s="185" customFormat="1" x14ac:dyDescent="0.3">
      <c r="A1697" s="186"/>
      <c r="B1697" s="183"/>
      <c r="C1697" s="183"/>
      <c r="D1697" s="183"/>
      <c r="E1697" s="184"/>
    </row>
    <row r="1698" spans="1:5" s="185" customFormat="1" x14ac:dyDescent="0.3">
      <c r="A1698" s="186"/>
      <c r="B1698" s="183"/>
      <c r="C1698" s="183"/>
      <c r="D1698" s="183"/>
      <c r="E1698" s="184"/>
    </row>
    <row r="1699" spans="1:5" s="185" customFormat="1" x14ac:dyDescent="0.3">
      <c r="A1699" s="186"/>
      <c r="B1699" s="183"/>
      <c r="C1699" s="183"/>
      <c r="D1699" s="183"/>
      <c r="E1699" s="184"/>
    </row>
    <row r="1700" spans="1:5" s="185" customFormat="1" x14ac:dyDescent="0.3">
      <c r="A1700" s="186"/>
      <c r="B1700" s="183"/>
      <c r="C1700" s="183"/>
      <c r="D1700" s="183"/>
      <c r="E1700" s="184"/>
    </row>
    <row r="1701" spans="1:5" s="185" customFormat="1" x14ac:dyDescent="0.3">
      <c r="A1701" s="186"/>
      <c r="B1701" s="183"/>
      <c r="C1701" s="183"/>
      <c r="D1701" s="183"/>
      <c r="E1701" s="184"/>
    </row>
    <row r="1702" spans="1:5" s="185" customFormat="1" x14ac:dyDescent="0.3">
      <c r="A1702" s="186"/>
      <c r="B1702" s="183"/>
      <c r="C1702" s="183"/>
      <c r="D1702" s="183"/>
      <c r="E1702" s="184"/>
    </row>
    <row r="1703" spans="1:5" s="185" customFormat="1" x14ac:dyDescent="0.3">
      <c r="A1703" s="186"/>
      <c r="B1703" s="183"/>
      <c r="C1703" s="183"/>
      <c r="D1703" s="183"/>
      <c r="E1703" s="184"/>
    </row>
    <row r="1704" spans="1:5" s="185" customFormat="1" x14ac:dyDescent="0.3">
      <c r="A1704" s="186"/>
      <c r="B1704" s="183"/>
      <c r="C1704" s="183"/>
      <c r="D1704" s="183"/>
      <c r="E1704" s="184"/>
    </row>
    <row r="1705" spans="1:5" s="185" customFormat="1" x14ac:dyDescent="0.3">
      <c r="A1705" s="186"/>
      <c r="B1705" s="183"/>
      <c r="C1705" s="183"/>
      <c r="D1705" s="183"/>
      <c r="E1705" s="184"/>
    </row>
    <row r="1706" spans="1:5" s="185" customFormat="1" x14ac:dyDescent="0.3">
      <c r="A1706" s="186"/>
      <c r="B1706" s="183"/>
      <c r="C1706" s="183"/>
      <c r="D1706" s="183"/>
      <c r="E1706" s="184"/>
    </row>
    <row r="1707" spans="1:5" s="185" customFormat="1" x14ac:dyDescent="0.3">
      <c r="A1707" s="186"/>
      <c r="B1707" s="183"/>
      <c r="C1707" s="183"/>
      <c r="D1707" s="183"/>
      <c r="E1707" s="184"/>
    </row>
    <row r="1708" spans="1:5" s="185" customFormat="1" x14ac:dyDescent="0.3">
      <c r="A1708" s="186"/>
      <c r="B1708" s="183"/>
      <c r="C1708" s="183"/>
      <c r="D1708" s="183"/>
      <c r="E1708" s="184"/>
    </row>
    <row r="1709" spans="1:5" s="185" customFormat="1" x14ac:dyDescent="0.3">
      <c r="A1709" s="186"/>
      <c r="B1709" s="183"/>
      <c r="C1709" s="183"/>
      <c r="D1709" s="183"/>
      <c r="E1709" s="184"/>
    </row>
    <row r="1710" spans="1:5" s="185" customFormat="1" x14ac:dyDescent="0.3">
      <c r="A1710" s="186"/>
      <c r="B1710" s="183"/>
      <c r="C1710" s="183"/>
      <c r="D1710" s="183"/>
      <c r="E1710" s="184"/>
    </row>
    <row r="1711" spans="1:5" s="185" customFormat="1" x14ac:dyDescent="0.3">
      <c r="A1711" s="186"/>
      <c r="B1711" s="183"/>
      <c r="C1711" s="183"/>
      <c r="D1711" s="183"/>
      <c r="E1711" s="184"/>
    </row>
    <row r="1712" spans="1:5" s="185" customFormat="1" x14ac:dyDescent="0.3">
      <c r="A1712" s="186"/>
      <c r="B1712" s="183"/>
      <c r="C1712" s="183"/>
      <c r="D1712" s="183"/>
      <c r="E1712" s="184"/>
    </row>
    <row r="1713" spans="1:5" s="185" customFormat="1" x14ac:dyDescent="0.3">
      <c r="A1713" s="186"/>
      <c r="B1713" s="183"/>
      <c r="C1713" s="183"/>
      <c r="D1713" s="183"/>
      <c r="E1713" s="184"/>
    </row>
    <row r="1714" spans="1:5" s="185" customFormat="1" x14ac:dyDescent="0.3">
      <c r="A1714" s="186"/>
      <c r="B1714" s="183"/>
      <c r="C1714" s="183"/>
      <c r="D1714" s="183"/>
      <c r="E1714" s="184"/>
    </row>
    <row r="1715" spans="1:5" s="185" customFormat="1" x14ac:dyDescent="0.3">
      <c r="A1715" s="186"/>
      <c r="B1715" s="183"/>
      <c r="C1715" s="183"/>
      <c r="D1715" s="183"/>
      <c r="E1715" s="184"/>
    </row>
    <row r="1716" spans="1:5" s="185" customFormat="1" x14ac:dyDescent="0.3">
      <c r="A1716" s="186"/>
      <c r="B1716" s="183"/>
      <c r="C1716" s="183"/>
      <c r="D1716" s="183"/>
      <c r="E1716" s="184"/>
    </row>
    <row r="1717" spans="1:5" s="185" customFormat="1" x14ac:dyDescent="0.3">
      <c r="A1717" s="186"/>
      <c r="B1717" s="183"/>
      <c r="C1717" s="183"/>
      <c r="D1717" s="183"/>
      <c r="E1717" s="184"/>
    </row>
    <row r="1718" spans="1:5" s="185" customFormat="1" x14ac:dyDescent="0.3">
      <c r="A1718" s="186"/>
      <c r="B1718" s="183"/>
      <c r="C1718" s="183"/>
      <c r="D1718" s="183"/>
      <c r="E1718" s="184"/>
    </row>
    <row r="1719" spans="1:5" s="185" customFormat="1" x14ac:dyDescent="0.3">
      <c r="A1719" s="186"/>
      <c r="B1719" s="183"/>
      <c r="C1719" s="183"/>
      <c r="D1719" s="183"/>
      <c r="E1719" s="184"/>
    </row>
    <row r="1720" spans="1:5" s="185" customFormat="1" x14ac:dyDescent="0.3">
      <c r="A1720" s="186"/>
      <c r="B1720" s="183"/>
      <c r="C1720" s="183"/>
      <c r="D1720" s="183"/>
      <c r="E1720" s="184"/>
    </row>
    <row r="1721" spans="1:5" s="185" customFormat="1" x14ac:dyDescent="0.3">
      <c r="A1721" s="186"/>
      <c r="B1721" s="183"/>
      <c r="C1721" s="183"/>
      <c r="D1721" s="183"/>
      <c r="E1721" s="184"/>
    </row>
    <row r="1722" spans="1:5" s="185" customFormat="1" x14ac:dyDescent="0.3">
      <c r="A1722" s="186"/>
      <c r="B1722" s="183"/>
      <c r="C1722" s="183"/>
      <c r="D1722" s="183"/>
      <c r="E1722" s="184"/>
    </row>
    <row r="1723" spans="1:5" s="185" customFormat="1" x14ac:dyDescent="0.3">
      <c r="A1723" s="186"/>
      <c r="B1723" s="183"/>
      <c r="C1723" s="183"/>
      <c r="D1723" s="183"/>
      <c r="E1723" s="184"/>
    </row>
    <row r="1724" spans="1:5" s="185" customFormat="1" x14ac:dyDescent="0.3">
      <c r="A1724" s="186"/>
      <c r="B1724" s="183"/>
      <c r="C1724" s="183"/>
      <c r="D1724" s="183"/>
      <c r="E1724" s="184"/>
    </row>
    <row r="1725" spans="1:5" s="185" customFormat="1" x14ac:dyDescent="0.3">
      <c r="A1725" s="186"/>
      <c r="B1725" s="183"/>
      <c r="C1725" s="183"/>
      <c r="D1725" s="183"/>
      <c r="E1725" s="184"/>
    </row>
    <row r="1726" spans="1:5" s="185" customFormat="1" x14ac:dyDescent="0.3">
      <c r="A1726" s="186"/>
      <c r="B1726" s="183"/>
      <c r="C1726" s="183"/>
      <c r="D1726" s="183"/>
      <c r="E1726" s="184"/>
    </row>
    <row r="1727" spans="1:5" s="185" customFormat="1" x14ac:dyDescent="0.3">
      <c r="A1727" s="186"/>
      <c r="B1727" s="183"/>
      <c r="C1727" s="183"/>
      <c r="D1727" s="183"/>
      <c r="E1727" s="184"/>
    </row>
    <row r="1728" spans="1:5" s="185" customFormat="1" x14ac:dyDescent="0.3">
      <c r="A1728" s="186"/>
      <c r="B1728" s="183"/>
      <c r="C1728" s="183"/>
      <c r="D1728" s="183"/>
      <c r="E1728" s="184"/>
    </row>
    <row r="1729" spans="1:5" s="185" customFormat="1" x14ac:dyDescent="0.3">
      <c r="A1729" s="186"/>
      <c r="B1729" s="183"/>
      <c r="C1729" s="183"/>
      <c r="D1729" s="183"/>
      <c r="E1729" s="184"/>
    </row>
    <row r="1730" spans="1:5" s="185" customFormat="1" x14ac:dyDescent="0.3">
      <c r="A1730" s="186"/>
      <c r="B1730" s="183"/>
      <c r="C1730" s="183"/>
      <c r="D1730" s="183"/>
      <c r="E1730" s="184"/>
    </row>
    <row r="1731" spans="1:5" s="185" customFormat="1" x14ac:dyDescent="0.3">
      <c r="A1731" s="186"/>
      <c r="B1731" s="183"/>
      <c r="C1731" s="183"/>
      <c r="D1731" s="183"/>
      <c r="E1731" s="184"/>
    </row>
    <row r="1732" spans="1:5" s="185" customFormat="1" x14ac:dyDescent="0.3">
      <c r="A1732" s="186"/>
      <c r="B1732" s="183"/>
      <c r="C1732" s="183"/>
      <c r="D1732" s="183"/>
      <c r="E1732" s="184"/>
    </row>
    <row r="1733" spans="1:5" s="185" customFormat="1" x14ac:dyDescent="0.3">
      <c r="A1733" s="186"/>
      <c r="B1733" s="183"/>
      <c r="C1733" s="183"/>
      <c r="D1733" s="183"/>
      <c r="E1733" s="184"/>
    </row>
    <row r="1734" spans="1:5" s="185" customFormat="1" x14ac:dyDescent="0.3">
      <c r="A1734" s="186"/>
      <c r="B1734" s="183"/>
      <c r="C1734" s="183"/>
      <c r="D1734" s="183"/>
      <c r="E1734" s="184"/>
    </row>
    <row r="1735" spans="1:5" s="185" customFormat="1" x14ac:dyDescent="0.3">
      <c r="A1735" s="186"/>
      <c r="B1735" s="183"/>
      <c r="C1735" s="183"/>
      <c r="D1735" s="183"/>
      <c r="E1735" s="184"/>
    </row>
    <row r="1736" spans="1:5" s="185" customFormat="1" x14ac:dyDescent="0.3">
      <c r="A1736" s="186"/>
      <c r="B1736" s="183"/>
      <c r="C1736" s="183"/>
      <c r="D1736" s="183"/>
      <c r="E1736" s="184"/>
    </row>
    <row r="1737" spans="1:5" s="185" customFormat="1" x14ac:dyDescent="0.3">
      <c r="A1737" s="186"/>
      <c r="B1737" s="183"/>
      <c r="C1737" s="183"/>
      <c r="D1737" s="183"/>
      <c r="E1737" s="184"/>
    </row>
    <row r="1738" spans="1:5" s="185" customFormat="1" x14ac:dyDescent="0.3">
      <c r="A1738" s="186"/>
      <c r="B1738" s="183"/>
      <c r="C1738" s="183"/>
      <c r="D1738" s="183"/>
      <c r="E1738" s="184"/>
    </row>
    <row r="1739" spans="1:5" s="185" customFormat="1" x14ac:dyDescent="0.3">
      <c r="A1739" s="186"/>
      <c r="B1739" s="183"/>
      <c r="C1739" s="183"/>
      <c r="D1739" s="183"/>
      <c r="E1739" s="184"/>
    </row>
    <row r="1740" spans="1:5" s="185" customFormat="1" x14ac:dyDescent="0.3">
      <c r="A1740" s="186"/>
      <c r="B1740" s="183"/>
      <c r="C1740" s="183"/>
      <c r="D1740" s="183"/>
      <c r="E1740" s="184"/>
    </row>
    <row r="1741" spans="1:5" s="185" customFormat="1" x14ac:dyDescent="0.3">
      <c r="A1741" s="186"/>
      <c r="B1741" s="183"/>
      <c r="C1741" s="183"/>
      <c r="D1741" s="183"/>
      <c r="E1741" s="184"/>
    </row>
    <row r="1742" spans="1:5" s="185" customFormat="1" x14ac:dyDescent="0.3">
      <c r="A1742" s="186"/>
      <c r="B1742" s="183"/>
      <c r="C1742" s="183"/>
      <c r="D1742" s="183"/>
      <c r="E1742" s="184"/>
    </row>
    <row r="1743" spans="1:5" s="185" customFormat="1" x14ac:dyDescent="0.3">
      <c r="A1743" s="186"/>
      <c r="B1743" s="183"/>
      <c r="C1743" s="183"/>
      <c r="D1743" s="183"/>
      <c r="E1743" s="184"/>
    </row>
    <row r="1744" spans="1:5" s="185" customFormat="1" x14ac:dyDescent="0.3">
      <c r="A1744" s="186"/>
      <c r="B1744" s="183"/>
      <c r="C1744" s="183"/>
      <c r="D1744" s="183"/>
      <c r="E1744" s="184"/>
    </row>
    <row r="1745" spans="1:5" s="185" customFormat="1" x14ac:dyDescent="0.3">
      <c r="A1745" s="186"/>
      <c r="B1745" s="183"/>
      <c r="C1745" s="183"/>
      <c r="D1745" s="183"/>
      <c r="E1745" s="184"/>
    </row>
    <row r="1746" spans="1:5" s="185" customFormat="1" x14ac:dyDescent="0.3">
      <c r="A1746" s="186"/>
      <c r="B1746" s="183"/>
      <c r="C1746" s="183"/>
      <c r="D1746" s="183"/>
      <c r="E1746" s="184"/>
    </row>
    <row r="1747" spans="1:5" s="185" customFormat="1" x14ac:dyDescent="0.3">
      <c r="A1747" s="186"/>
      <c r="B1747" s="183"/>
      <c r="C1747" s="183"/>
      <c r="D1747" s="183"/>
      <c r="E1747" s="184"/>
    </row>
    <row r="1748" spans="1:5" s="185" customFormat="1" x14ac:dyDescent="0.3">
      <c r="A1748" s="186"/>
      <c r="B1748" s="183"/>
      <c r="C1748" s="183"/>
      <c r="D1748" s="183"/>
      <c r="E1748" s="184"/>
    </row>
    <row r="1749" spans="1:5" s="185" customFormat="1" x14ac:dyDescent="0.3">
      <c r="A1749" s="186"/>
      <c r="B1749" s="183"/>
      <c r="C1749" s="183"/>
      <c r="D1749" s="183"/>
      <c r="E1749" s="184"/>
    </row>
    <row r="1750" spans="1:5" s="185" customFormat="1" x14ac:dyDescent="0.3">
      <c r="A1750" s="186"/>
      <c r="B1750" s="183"/>
      <c r="C1750" s="183"/>
      <c r="D1750" s="183"/>
      <c r="E1750" s="184"/>
    </row>
    <row r="1751" spans="1:5" s="185" customFormat="1" x14ac:dyDescent="0.3">
      <c r="A1751" s="186"/>
      <c r="B1751" s="183"/>
      <c r="C1751" s="183"/>
      <c r="D1751" s="183"/>
      <c r="E1751" s="184"/>
    </row>
    <row r="1752" spans="1:5" s="185" customFormat="1" x14ac:dyDescent="0.3">
      <c r="A1752" s="186"/>
      <c r="B1752" s="183"/>
      <c r="C1752" s="183"/>
      <c r="D1752" s="183"/>
      <c r="E1752" s="184"/>
    </row>
    <row r="1753" spans="1:5" s="185" customFormat="1" x14ac:dyDescent="0.3">
      <c r="A1753" s="186"/>
      <c r="B1753" s="183"/>
      <c r="C1753" s="183"/>
      <c r="D1753" s="183"/>
      <c r="E1753" s="184"/>
    </row>
    <row r="1754" spans="1:5" s="185" customFormat="1" x14ac:dyDescent="0.3">
      <c r="A1754" s="186"/>
      <c r="B1754" s="183"/>
      <c r="C1754" s="183"/>
      <c r="D1754" s="183"/>
      <c r="E1754" s="184"/>
    </row>
    <row r="1755" spans="1:5" s="185" customFormat="1" x14ac:dyDescent="0.3">
      <c r="A1755" s="186"/>
      <c r="B1755" s="183"/>
      <c r="C1755" s="183"/>
      <c r="D1755" s="183"/>
      <c r="E1755" s="184"/>
    </row>
    <row r="1756" spans="1:5" s="185" customFormat="1" x14ac:dyDescent="0.3">
      <c r="A1756" s="186"/>
      <c r="B1756" s="183"/>
      <c r="C1756" s="183"/>
      <c r="D1756" s="183"/>
      <c r="E1756" s="184"/>
    </row>
    <row r="1757" spans="1:5" s="185" customFormat="1" x14ac:dyDescent="0.3">
      <c r="A1757" s="186"/>
      <c r="B1757" s="183"/>
      <c r="C1757" s="183"/>
      <c r="D1757" s="183"/>
      <c r="E1757" s="184"/>
    </row>
    <row r="1758" spans="1:5" s="185" customFormat="1" x14ac:dyDescent="0.3">
      <c r="A1758" s="186"/>
      <c r="B1758" s="183"/>
      <c r="C1758" s="183"/>
      <c r="D1758" s="183"/>
      <c r="E1758" s="184"/>
    </row>
    <row r="1759" spans="1:5" s="185" customFormat="1" x14ac:dyDescent="0.3">
      <c r="A1759" s="186"/>
      <c r="B1759" s="183"/>
      <c r="C1759" s="183"/>
      <c r="D1759" s="183"/>
      <c r="E1759" s="184"/>
    </row>
    <row r="1760" spans="1:5" s="185" customFormat="1" x14ac:dyDescent="0.3">
      <c r="A1760" s="186"/>
      <c r="B1760" s="183"/>
      <c r="C1760" s="183"/>
      <c r="D1760" s="183"/>
      <c r="E1760" s="184"/>
    </row>
    <row r="1761" spans="1:5" s="185" customFormat="1" x14ac:dyDescent="0.3">
      <c r="A1761" s="186"/>
      <c r="B1761" s="183"/>
      <c r="C1761" s="183"/>
      <c r="D1761" s="183"/>
      <c r="E1761" s="184"/>
    </row>
    <row r="1762" spans="1:5" s="185" customFormat="1" x14ac:dyDescent="0.3">
      <c r="A1762" s="186"/>
      <c r="B1762" s="183"/>
      <c r="C1762" s="183"/>
      <c r="D1762" s="183"/>
      <c r="E1762" s="184"/>
    </row>
    <row r="1763" spans="1:5" s="185" customFormat="1" x14ac:dyDescent="0.3">
      <c r="A1763" s="186"/>
      <c r="B1763" s="183"/>
      <c r="C1763" s="183"/>
      <c r="D1763" s="183"/>
      <c r="E1763" s="184"/>
    </row>
    <row r="1764" spans="1:5" s="185" customFormat="1" x14ac:dyDescent="0.3">
      <c r="A1764" s="186"/>
      <c r="B1764" s="183"/>
      <c r="C1764" s="183"/>
      <c r="D1764" s="183"/>
      <c r="E1764" s="184"/>
    </row>
    <row r="1765" spans="1:5" s="185" customFormat="1" x14ac:dyDescent="0.3">
      <c r="A1765" s="186"/>
      <c r="B1765" s="183"/>
      <c r="C1765" s="183"/>
      <c r="D1765" s="183"/>
      <c r="E1765" s="184"/>
    </row>
    <row r="1766" spans="1:5" s="185" customFormat="1" x14ac:dyDescent="0.3">
      <c r="A1766" s="186"/>
      <c r="B1766" s="183"/>
      <c r="C1766" s="183"/>
      <c r="D1766" s="183"/>
      <c r="E1766" s="184"/>
    </row>
    <row r="1767" spans="1:5" s="185" customFormat="1" x14ac:dyDescent="0.3">
      <c r="A1767" s="186"/>
      <c r="B1767" s="183"/>
      <c r="C1767" s="183"/>
      <c r="D1767" s="183"/>
      <c r="E1767" s="184"/>
    </row>
    <row r="1768" spans="1:5" s="185" customFormat="1" x14ac:dyDescent="0.3">
      <c r="A1768" s="186"/>
      <c r="B1768" s="183"/>
      <c r="C1768" s="183"/>
      <c r="D1768" s="183"/>
      <c r="E1768" s="184"/>
    </row>
    <row r="1769" spans="1:5" s="185" customFormat="1" x14ac:dyDescent="0.3">
      <c r="A1769" s="186"/>
      <c r="B1769" s="183"/>
      <c r="C1769" s="183"/>
      <c r="D1769" s="183"/>
      <c r="E1769" s="184"/>
    </row>
    <row r="1770" spans="1:5" s="185" customFormat="1" x14ac:dyDescent="0.3">
      <c r="A1770" s="186"/>
      <c r="B1770" s="183"/>
      <c r="C1770" s="183"/>
      <c r="D1770" s="183"/>
      <c r="E1770" s="184"/>
    </row>
    <row r="1771" spans="1:5" s="185" customFormat="1" x14ac:dyDescent="0.3">
      <c r="A1771" s="186"/>
      <c r="B1771" s="183"/>
      <c r="C1771" s="183"/>
      <c r="D1771" s="183"/>
      <c r="E1771" s="184"/>
    </row>
    <row r="1772" spans="1:5" s="185" customFormat="1" x14ac:dyDescent="0.3">
      <c r="A1772" s="186"/>
      <c r="B1772" s="183"/>
      <c r="C1772" s="183"/>
      <c r="D1772" s="183"/>
      <c r="E1772" s="184"/>
    </row>
    <row r="1773" spans="1:5" s="185" customFormat="1" x14ac:dyDescent="0.3">
      <c r="A1773" s="186"/>
      <c r="B1773" s="183"/>
      <c r="C1773" s="183"/>
      <c r="D1773" s="183"/>
      <c r="E1773" s="184"/>
    </row>
    <row r="1774" spans="1:5" s="185" customFormat="1" x14ac:dyDescent="0.3">
      <c r="A1774" s="186"/>
      <c r="B1774" s="183"/>
      <c r="C1774" s="183"/>
      <c r="D1774" s="183"/>
      <c r="E1774" s="184"/>
    </row>
    <row r="1775" spans="1:5" s="185" customFormat="1" x14ac:dyDescent="0.3">
      <c r="A1775" s="186"/>
      <c r="B1775" s="183"/>
      <c r="C1775" s="183"/>
      <c r="D1775" s="183"/>
      <c r="E1775" s="184"/>
    </row>
    <row r="1776" spans="1:5" s="185" customFormat="1" x14ac:dyDescent="0.3">
      <c r="A1776" s="186"/>
      <c r="B1776" s="183"/>
      <c r="C1776" s="183"/>
      <c r="D1776" s="183"/>
      <c r="E1776" s="184"/>
    </row>
    <row r="1777" spans="1:5" s="185" customFormat="1" x14ac:dyDescent="0.3">
      <c r="A1777" s="186"/>
      <c r="B1777" s="183"/>
      <c r="C1777" s="183"/>
      <c r="D1777" s="183"/>
      <c r="E1777" s="184"/>
    </row>
    <row r="1778" spans="1:5" s="185" customFormat="1" x14ac:dyDescent="0.3">
      <c r="A1778" s="186"/>
      <c r="B1778" s="183"/>
      <c r="C1778" s="183"/>
      <c r="D1778" s="183"/>
      <c r="E1778" s="184"/>
    </row>
    <row r="1779" spans="1:5" s="185" customFormat="1" x14ac:dyDescent="0.3">
      <c r="A1779" s="186"/>
      <c r="B1779" s="183"/>
      <c r="C1779" s="183"/>
      <c r="D1779" s="183"/>
      <c r="E1779" s="184"/>
    </row>
    <row r="1780" spans="1:5" s="185" customFormat="1" x14ac:dyDescent="0.3">
      <c r="A1780" s="186"/>
      <c r="B1780" s="183"/>
      <c r="C1780" s="183"/>
      <c r="D1780" s="183"/>
      <c r="E1780" s="184"/>
    </row>
    <row r="1781" spans="1:5" s="185" customFormat="1" x14ac:dyDescent="0.3">
      <c r="A1781" s="186"/>
      <c r="B1781" s="183"/>
      <c r="C1781" s="183"/>
      <c r="D1781" s="183"/>
      <c r="E1781" s="184"/>
    </row>
    <row r="1782" spans="1:5" s="185" customFormat="1" x14ac:dyDescent="0.3">
      <c r="A1782" s="186"/>
      <c r="B1782" s="183"/>
      <c r="C1782" s="183"/>
      <c r="D1782" s="183"/>
      <c r="E1782" s="184"/>
    </row>
    <row r="1783" spans="1:5" s="185" customFormat="1" x14ac:dyDescent="0.3">
      <c r="A1783" s="186"/>
      <c r="B1783" s="183"/>
      <c r="C1783" s="183"/>
      <c r="D1783" s="183"/>
      <c r="E1783" s="184"/>
    </row>
    <row r="1784" spans="1:5" s="185" customFormat="1" x14ac:dyDescent="0.3">
      <c r="A1784" s="186"/>
      <c r="B1784" s="183"/>
      <c r="C1784" s="183"/>
      <c r="D1784" s="183"/>
      <c r="E1784" s="184"/>
    </row>
    <row r="1785" spans="1:5" s="185" customFormat="1" x14ac:dyDescent="0.3">
      <c r="A1785" s="186"/>
      <c r="B1785" s="183"/>
      <c r="C1785" s="183"/>
      <c r="D1785" s="183"/>
      <c r="E1785" s="184"/>
    </row>
    <row r="1786" spans="1:5" s="185" customFormat="1" x14ac:dyDescent="0.3">
      <c r="A1786" s="186"/>
      <c r="B1786" s="183"/>
      <c r="C1786" s="183"/>
      <c r="D1786" s="183"/>
      <c r="E1786" s="184"/>
    </row>
    <row r="1787" spans="1:5" s="185" customFormat="1" x14ac:dyDescent="0.3">
      <c r="A1787" s="186"/>
      <c r="B1787" s="183"/>
      <c r="C1787" s="183"/>
      <c r="D1787" s="183"/>
      <c r="E1787" s="184"/>
    </row>
    <row r="1788" spans="1:5" s="185" customFormat="1" x14ac:dyDescent="0.3">
      <c r="A1788" s="186"/>
      <c r="B1788" s="183"/>
      <c r="C1788" s="183"/>
      <c r="D1788" s="183"/>
      <c r="E1788" s="184"/>
    </row>
    <row r="1789" spans="1:5" s="185" customFormat="1" x14ac:dyDescent="0.3">
      <c r="A1789" s="186"/>
      <c r="B1789" s="183"/>
      <c r="C1789" s="183"/>
      <c r="D1789" s="183"/>
      <c r="E1789" s="184"/>
    </row>
    <row r="1790" spans="1:5" s="185" customFormat="1" x14ac:dyDescent="0.3">
      <c r="A1790" s="186"/>
      <c r="B1790" s="183"/>
      <c r="C1790" s="183"/>
      <c r="D1790" s="183"/>
      <c r="E1790" s="184"/>
    </row>
    <row r="1791" spans="1:5" s="185" customFormat="1" x14ac:dyDescent="0.3">
      <c r="A1791" s="186"/>
      <c r="B1791" s="183"/>
      <c r="C1791" s="183"/>
      <c r="D1791" s="183"/>
      <c r="E1791" s="184"/>
    </row>
    <row r="1792" spans="1:5" s="185" customFormat="1" x14ac:dyDescent="0.3">
      <c r="A1792" s="186"/>
      <c r="B1792" s="183"/>
      <c r="C1792" s="183"/>
      <c r="D1792" s="183"/>
      <c r="E1792" s="184"/>
    </row>
    <row r="1793" spans="1:5" s="185" customFormat="1" x14ac:dyDescent="0.3">
      <c r="A1793" s="186"/>
      <c r="B1793" s="183"/>
      <c r="C1793" s="183"/>
      <c r="D1793" s="183"/>
      <c r="E1793" s="184"/>
    </row>
    <row r="1794" spans="1:5" s="185" customFormat="1" x14ac:dyDescent="0.3">
      <c r="A1794" s="186"/>
      <c r="B1794" s="183"/>
      <c r="C1794" s="183"/>
      <c r="D1794" s="183"/>
      <c r="E1794" s="184"/>
    </row>
    <row r="1795" spans="1:5" s="185" customFormat="1" x14ac:dyDescent="0.3">
      <c r="A1795" s="186"/>
      <c r="B1795" s="183"/>
      <c r="C1795" s="183"/>
      <c r="D1795" s="183"/>
      <c r="E1795" s="184"/>
    </row>
    <row r="1796" spans="1:5" s="185" customFormat="1" x14ac:dyDescent="0.3">
      <c r="A1796" s="186"/>
      <c r="B1796" s="183"/>
      <c r="C1796" s="183"/>
      <c r="D1796" s="183"/>
      <c r="E1796" s="184"/>
    </row>
    <row r="1797" spans="1:5" s="185" customFormat="1" x14ac:dyDescent="0.3">
      <c r="A1797" s="186"/>
      <c r="B1797" s="183"/>
      <c r="C1797" s="183"/>
      <c r="D1797" s="183"/>
      <c r="E1797" s="184"/>
    </row>
    <row r="1798" spans="1:5" s="185" customFormat="1" x14ac:dyDescent="0.3">
      <c r="A1798" s="186"/>
      <c r="B1798" s="183"/>
      <c r="C1798" s="183"/>
      <c r="D1798" s="183"/>
      <c r="E1798" s="184"/>
    </row>
    <row r="1799" spans="1:5" s="185" customFormat="1" x14ac:dyDescent="0.3">
      <c r="A1799" s="186"/>
      <c r="B1799" s="183"/>
      <c r="C1799" s="183"/>
      <c r="D1799" s="183"/>
      <c r="E1799" s="184"/>
    </row>
    <row r="1800" spans="1:5" s="185" customFormat="1" x14ac:dyDescent="0.3">
      <c r="A1800" s="186"/>
      <c r="B1800" s="183"/>
      <c r="C1800" s="183"/>
      <c r="D1800" s="183"/>
      <c r="E1800" s="184"/>
    </row>
    <row r="1801" spans="1:5" s="185" customFormat="1" x14ac:dyDescent="0.3">
      <c r="A1801" s="186"/>
      <c r="B1801" s="183"/>
      <c r="C1801" s="183"/>
      <c r="D1801" s="183"/>
      <c r="E1801" s="184"/>
    </row>
    <row r="1802" spans="1:5" s="185" customFormat="1" x14ac:dyDescent="0.3">
      <c r="A1802" s="186"/>
      <c r="B1802" s="183"/>
      <c r="C1802" s="183"/>
      <c r="D1802" s="183"/>
      <c r="E1802" s="184"/>
    </row>
    <row r="1803" spans="1:5" s="185" customFormat="1" x14ac:dyDescent="0.3">
      <c r="A1803" s="186"/>
      <c r="B1803" s="183"/>
      <c r="C1803" s="183"/>
      <c r="D1803" s="183"/>
      <c r="E1803" s="184"/>
    </row>
    <row r="1804" spans="1:5" s="185" customFormat="1" x14ac:dyDescent="0.3">
      <c r="A1804" s="186"/>
      <c r="B1804" s="183"/>
      <c r="C1804" s="183"/>
      <c r="D1804" s="183"/>
      <c r="E1804" s="184"/>
    </row>
    <row r="1805" spans="1:5" s="185" customFormat="1" x14ac:dyDescent="0.3">
      <c r="A1805" s="186"/>
      <c r="B1805" s="183"/>
      <c r="C1805" s="183"/>
      <c r="D1805" s="183"/>
      <c r="E1805" s="184"/>
    </row>
    <row r="1806" spans="1:5" s="185" customFormat="1" x14ac:dyDescent="0.3">
      <c r="A1806" s="186"/>
      <c r="B1806" s="183"/>
      <c r="C1806" s="183"/>
      <c r="D1806" s="183"/>
      <c r="E1806" s="184"/>
    </row>
    <row r="1807" spans="1:5" s="185" customFormat="1" x14ac:dyDescent="0.3">
      <c r="A1807" s="186"/>
      <c r="B1807" s="183"/>
      <c r="C1807" s="183"/>
      <c r="D1807" s="183"/>
      <c r="E1807" s="184"/>
    </row>
    <row r="1808" spans="1:5" s="185" customFormat="1" x14ac:dyDescent="0.3">
      <c r="A1808" s="186"/>
      <c r="B1808" s="183"/>
      <c r="C1808" s="183"/>
      <c r="D1808" s="183"/>
      <c r="E1808" s="184"/>
    </row>
    <row r="1809" spans="1:5" s="185" customFormat="1" x14ac:dyDescent="0.3">
      <c r="A1809" s="186"/>
      <c r="B1809" s="183"/>
      <c r="C1809" s="183"/>
      <c r="D1809" s="183"/>
      <c r="E1809" s="184"/>
    </row>
    <row r="1810" spans="1:5" s="185" customFormat="1" x14ac:dyDescent="0.3">
      <c r="A1810" s="186"/>
      <c r="B1810" s="183"/>
      <c r="C1810" s="183"/>
      <c r="D1810" s="183"/>
      <c r="E1810" s="184"/>
    </row>
    <row r="1811" spans="1:5" s="185" customFormat="1" x14ac:dyDescent="0.3">
      <c r="A1811" s="186"/>
      <c r="B1811" s="183"/>
      <c r="C1811" s="183"/>
      <c r="D1811" s="183"/>
      <c r="E1811" s="184"/>
    </row>
    <row r="1812" spans="1:5" s="185" customFormat="1" x14ac:dyDescent="0.3">
      <c r="A1812" s="186"/>
      <c r="B1812" s="183"/>
      <c r="C1812" s="183"/>
      <c r="D1812" s="183"/>
      <c r="E1812" s="184"/>
    </row>
    <row r="1813" spans="1:5" s="185" customFormat="1" x14ac:dyDescent="0.3">
      <c r="A1813" s="186"/>
      <c r="B1813" s="183"/>
      <c r="C1813" s="183"/>
      <c r="D1813" s="183"/>
      <c r="E1813" s="184"/>
    </row>
    <row r="1814" spans="1:5" s="185" customFormat="1" x14ac:dyDescent="0.3">
      <c r="A1814" s="186"/>
      <c r="B1814" s="183"/>
      <c r="C1814" s="183"/>
      <c r="D1814" s="183"/>
      <c r="E1814" s="184"/>
    </row>
    <row r="1815" spans="1:5" s="185" customFormat="1" x14ac:dyDescent="0.3">
      <c r="A1815" s="186"/>
      <c r="B1815" s="183"/>
      <c r="C1815" s="183"/>
      <c r="D1815" s="183"/>
      <c r="E1815" s="184"/>
    </row>
    <row r="1816" spans="1:5" s="185" customFormat="1" x14ac:dyDescent="0.3">
      <c r="A1816" s="186"/>
      <c r="B1816" s="183"/>
      <c r="C1816" s="183"/>
      <c r="D1816" s="183"/>
      <c r="E1816" s="184"/>
    </row>
    <row r="1817" spans="1:5" s="185" customFormat="1" x14ac:dyDescent="0.3">
      <c r="A1817" s="186"/>
      <c r="B1817" s="183"/>
      <c r="C1817" s="183"/>
      <c r="D1817" s="183"/>
      <c r="E1817" s="184"/>
    </row>
    <row r="1818" spans="1:5" s="185" customFormat="1" x14ac:dyDescent="0.3">
      <c r="A1818" s="186"/>
      <c r="B1818" s="183"/>
      <c r="C1818" s="183"/>
      <c r="D1818" s="183"/>
      <c r="E1818" s="184"/>
    </row>
    <row r="1819" spans="1:5" s="185" customFormat="1" x14ac:dyDescent="0.3">
      <c r="A1819" s="186"/>
      <c r="B1819" s="183"/>
      <c r="C1819" s="183"/>
      <c r="D1819" s="183"/>
      <c r="E1819" s="184"/>
    </row>
    <row r="1820" spans="1:5" s="185" customFormat="1" x14ac:dyDescent="0.3">
      <c r="A1820" s="186"/>
      <c r="B1820" s="183"/>
      <c r="C1820" s="183"/>
      <c r="D1820" s="183"/>
      <c r="E1820" s="184"/>
    </row>
    <row r="1821" spans="1:5" s="185" customFormat="1" x14ac:dyDescent="0.3">
      <c r="A1821" s="186"/>
      <c r="B1821" s="183"/>
      <c r="C1821" s="183"/>
      <c r="D1821" s="183"/>
      <c r="E1821" s="184"/>
    </row>
    <row r="1822" spans="1:5" s="185" customFormat="1" x14ac:dyDescent="0.3">
      <c r="A1822" s="186"/>
      <c r="B1822" s="183"/>
      <c r="C1822" s="183"/>
      <c r="D1822" s="183"/>
      <c r="E1822" s="184"/>
    </row>
    <row r="1823" spans="1:5" s="185" customFormat="1" x14ac:dyDescent="0.3">
      <c r="A1823" s="186"/>
      <c r="B1823" s="183"/>
      <c r="C1823" s="183"/>
      <c r="D1823" s="183"/>
      <c r="E1823" s="184"/>
    </row>
    <row r="1824" spans="1:5" s="185" customFormat="1" x14ac:dyDescent="0.3">
      <c r="A1824" s="186"/>
      <c r="B1824" s="183"/>
      <c r="C1824" s="183"/>
      <c r="D1824" s="183"/>
      <c r="E1824" s="184"/>
    </row>
    <row r="1825" spans="1:5" s="185" customFormat="1" x14ac:dyDescent="0.3">
      <c r="A1825" s="186"/>
      <c r="B1825" s="183"/>
      <c r="C1825" s="183"/>
      <c r="D1825" s="183"/>
      <c r="E1825" s="184"/>
    </row>
    <row r="1826" spans="1:5" s="185" customFormat="1" x14ac:dyDescent="0.3">
      <c r="A1826" s="186"/>
      <c r="B1826" s="183"/>
      <c r="C1826" s="183"/>
      <c r="D1826" s="183"/>
      <c r="E1826" s="184"/>
    </row>
    <row r="1827" spans="1:5" s="185" customFormat="1" x14ac:dyDescent="0.3">
      <c r="A1827" s="186"/>
      <c r="B1827" s="183"/>
      <c r="C1827" s="183"/>
      <c r="D1827" s="183"/>
      <c r="E1827" s="184"/>
    </row>
    <row r="1828" spans="1:5" s="185" customFormat="1" x14ac:dyDescent="0.3">
      <c r="A1828" s="186"/>
      <c r="B1828" s="183"/>
      <c r="C1828" s="183"/>
      <c r="D1828" s="183"/>
      <c r="E1828" s="184"/>
    </row>
    <row r="1829" spans="1:5" s="185" customFormat="1" x14ac:dyDescent="0.3">
      <c r="A1829" s="186"/>
      <c r="B1829" s="183"/>
      <c r="C1829" s="183"/>
      <c r="D1829" s="183"/>
      <c r="E1829" s="184"/>
    </row>
    <row r="1830" spans="1:5" s="185" customFormat="1" x14ac:dyDescent="0.3">
      <c r="A1830" s="186"/>
      <c r="B1830" s="183"/>
      <c r="C1830" s="183"/>
      <c r="D1830" s="183"/>
      <c r="E1830" s="184"/>
    </row>
    <row r="1831" spans="1:5" s="185" customFormat="1" x14ac:dyDescent="0.3">
      <c r="A1831" s="186"/>
      <c r="B1831" s="183"/>
      <c r="C1831" s="183"/>
      <c r="D1831" s="183"/>
      <c r="E1831" s="184"/>
    </row>
    <row r="1832" spans="1:5" s="185" customFormat="1" x14ac:dyDescent="0.3">
      <c r="A1832" s="186"/>
      <c r="B1832" s="183"/>
      <c r="C1832" s="183"/>
      <c r="D1832" s="183"/>
      <c r="E1832" s="184"/>
    </row>
    <row r="1833" spans="1:5" s="185" customFormat="1" x14ac:dyDescent="0.3">
      <c r="A1833" s="186"/>
      <c r="B1833" s="183"/>
      <c r="C1833" s="183"/>
      <c r="D1833" s="183"/>
      <c r="E1833" s="184"/>
    </row>
    <row r="1834" spans="1:5" s="185" customFormat="1" x14ac:dyDescent="0.3">
      <c r="A1834" s="186"/>
      <c r="B1834" s="183"/>
      <c r="C1834" s="183"/>
      <c r="D1834" s="183"/>
      <c r="E1834" s="184"/>
    </row>
    <row r="1835" spans="1:5" s="185" customFormat="1" x14ac:dyDescent="0.3">
      <c r="A1835" s="186"/>
      <c r="B1835" s="183"/>
      <c r="C1835" s="183"/>
      <c r="D1835" s="183"/>
      <c r="E1835" s="184"/>
    </row>
    <row r="1836" spans="1:5" s="185" customFormat="1" x14ac:dyDescent="0.3">
      <c r="A1836" s="186"/>
      <c r="B1836" s="183"/>
      <c r="C1836" s="183"/>
      <c r="D1836" s="183"/>
      <c r="E1836" s="184"/>
    </row>
    <row r="1837" spans="1:5" s="185" customFormat="1" x14ac:dyDescent="0.3">
      <c r="A1837" s="186"/>
      <c r="B1837" s="183"/>
      <c r="C1837" s="183"/>
      <c r="D1837" s="183"/>
      <c r="E1837" s="184"/>
    </row>
    <row r="1838" spans="1:5" s="185" customFormat="1" x14ac:dyDescent="0.3">
      <c r="A1838" s="186"/>
      <c r="B1838" s="183"/>
      <c r="C1838" s="183"/>
      <c r="D1838" s="183"/>
      <c r="E1838" s="184"/>
    </row>
    <row r="1839" spans="1:5" s="185" customFormat="1" x14ac:dyDescent="0.3">
      <c r="A1839" s="186"/>
      <c r="B1839" s="183"/>
      <c r="C1839" s="183"/>
      <c r="D1839" s="183"/>
      <c r="E1839" s="184"/>
    </row>
    <row r="1840" spans="1:5" s="185" customFormat="1" x14ac:dyDescent="0.3">
      <c r="A1840" s="186"/>
      <c r="B1840" s="183"/>
      <c r="C1840" s="183"/>
      <c r="D1840" s="183"/>
      <c r="E1840" s="184"/>
    </row>
    <row r="1841" spans="1:5" s="185" customFormat="1" x14ac:dyDescent="0.3">
      <c r="A1841" s="186"/>
      <c r="B1841" s="183"/>
      <c r="C1841" s="183"/>
      <c r="D1841" s="183"/>
      <c r="E1841" s="184"/>
    </row>
    <row r="1842" spans="1:5" s="185" customFormat="1" x14ac:dyDescent="0.3">
      <c r="A1842" s="186"/>
      <c r="B1842" s="183"/>
      <c r="C1842" s="183"/>
      <c r="D1842" s="183"/>
      <c r="E1842" s="184"/>
    </row>
    <row r="1843" spans="1:5" s="185" customFormat="1" x14ac:dyDescent="0.3">
      <c r="A1843" s="186"/>
      <c r="B1843" s="183"/>
      <c r="C1843" s="183"/>
      <c r="D1843" s="183"/>
      <c r="E1843" s="184"/>
    </row>
    <row r="1844" spans="1:5" s="185" customFormat="1" x14ac:dyDescent="0.3">
      <c r="A1844" s="186"/>
      <c r="B1844" s="183"/>
      <c r="C1844" s="183"/>
      <c r="D1844" s="183"/>
      <c r="E1844" s="184"/>
    </row>
    <row r="1845" spans="1:5" s="185" customFormat="1" x14ac:dyDescent="0.3">
      <c r="A1845" s="186"/>
      <c r="B1845" s="183"/>
      <c r="C1845" s="183"/>
      <c r="D1845" s="183"/>
      <c r="E1845" s="184"/>
    </row>
    <row r="1846" spans="1:5" s="185" customFormat="1" x14ac:dyDescent="0.3">
      <c r="A1846" s="186"/>
      <c r="B1846" s="183"/>
      <c r="C1846" s="183"/>
      <c r="D1846" s="183"/>
      <c r="E1846" s="184"/>
    </row>
    <row r="1847" spans="1:5" s="185" customFormat="1" x14ac:dyDescent="0.3">
      <c r="A1847" s="186"/>
      <c r="B1847" s="183"/>
      <c r="C1847" s="183"/>
      <c r="D1847" s="183"/>
      <c r="E1847" s="184"/>
    </row>
    <row r="1848" spans="1:5" s="185" customFormat="1" x14ac:dyDescent="0.3">
      <c r="A1848" s="186"/>
      <c r="B1848" s="183"/>
      <c r="C1848" s="183"/>
      <c r="D1848" s="183"/>
      <c r="E1848" s="184"/>
    </row>
    <row r="1849" spans="1:5" s="185" customFormat="1" x14ac:dyDescent="0.3">
      <c r="A1849" s="186"/>
      <c r="B1849" s="183"/>
      <c r="C1849" s="183"/>
      <c r="D1849" s="183"/>
      <c r="E1849" s="184"/>
    </row>
    <row r="1850" spans="1:5" s="185" customFormat="1" x14ac:dyDescent="0.3">
      <c r="A1850" s="186"/>
      <c r="B1850" s="183"/>
      <c r="C1850" s="183"/>
      <c r="D1850" s="183"/>
      <c r="E1850" s="184"/>
    </row>
    <row r="1851" spans="1:5" s="185" customFormat="1" x14ac:dyDescent="0.3">
      <c r="A1851" s="186"/>
      <c r="B1851" s="183"/>
      <c r="C1851" s="183"/>
      <c r="D1851" s="183"/>
      <c r="E1851" s="184"/>
    </row>
    <row r="1852" spans="1:5" s="185" customFormat="1" x14ac:dyDescent="0.3">
      <c r="A1852" s="186"/>
      <c r="B1852" s="183"/>
      <c r="C1852" s="183"/>
      <c r="D1852" s="183"/>
      <c r="E1852" s="184"/>
    </row>
    <row r="1853" spans="1:5" s="185" customFormat="1" x14ac:dyDescent="0.3">
      <c r="A1853" s="186"/>
      <c r="B1853" s="183"/>
      <c r="C1853" s="183"/>
      <c r="D1853" s="183"/>
      <c r="E1853" s="184"/>
    </row>
    <row r="1854" spans="1:5" s="185" customFormat="1" x14ac:dyDescent="0.3">
      <c r="A1854" s="186"/>
      <c r="B1854" s="183"/>
      <c r="C1854" s="183"/>
      <c r="D1854" s="183"/>
      <c r="E1854" s="184"/>
    </row>
    <row r="1855" spans="1:5" s="185" customFormat="1" x14ac:dyDescent="0.3">
      <c r="A1855" s="186"/>
      <c r="B1855" s="183"/>
      <c r="C1855" s="183"/>
      <c r="D1855" s="183"/>
      <c r="E1855" s="184"/>
    </row>
    <row r="1856" spans="1:5" s="185" customFormat="1" x14ac:dyDescent="0.3">
      <c r="A1856" s="186"/>
      <c r="B1856" s="183"/>
      <c r="C1856" s="183"/>
      <c r="D1856" s="183"/>
      <c r="E1856" s="184"/>
    </row>
    <row r="1857" spans="1:5" s="185" customFormat="1" x14ac:dyDescent="0.3">
      <c r="A1857" s="186"/>
      <c r="B1857" s="183"/>
      <c r="C1857" s="183"/>
      <c r="D1857" s="183"/>
      <c r="E1857" s="184"/>
    </row>
    <row r="1858" spans="1:5" s="185" customFormat="1" x14ac:dyDescent="0.3">
      <c r="A1858" s="186"/>
      <c r="B1858" s="183"/>
      <c r="C1858" s="183"/>
      <c r="D1858" s="183"/>
      <c r="E1858" s="184"/>
    </row>
    <row r="1859" spans="1:5" s="185" customFormat="1" x14ac:dyDescent="0.3">
      <c r="A1859" s="186"/>
      <c r="B1859" s="183"/>
      <c r="C1859" s="183"/>
      <c r="D1859" s="183"/>
      <c r="E1859" s="184"/>
    </row>
    <row r="1860" spans="1:5" s="185" customFormat="1" x14ac:dyDescent="0.3">
      <c r="A1860" s="186"/>
      <c r="B1860" s="183"/>
      <c r="C1860" s="183"/>
      <c r="D1860" s="183"/>
      <c r="E1860" s="184"/>
    </row>
    <row r="1861" spans="1:5" s="185" customFormat="1" x14ac:dyDescent="0.3">
      <c r="A1861" s="186"/>
      <c r="B1861" s="183"/>
      <c r="C1861" s="183"/>
      <c r="D1861" s="183"/>
      <c r="E1861" s="184"/>
    </row>
    <row r="1862" spans="1:5" s="185" customFormat="1" x14ac:dyDescent="0.3">
      <c r="A1862" s="186"/>
      <c r="B1862" s="183"/>
      <c r="C1862" s="183"/>
      <c r="D1862" s="183"/>
      <c r="E1862" s="184"/>
    </row>
    <row r="1863" spans="1:5" s="185" customFormat="1" x14ac:dyDescent="0.3">
      <c r="A1863" s="186"/>
      <c r="B1863" s="183"/>
      <c r="C1863" s="183"/>
      <c r="D1863" s="183"/>
      <c r="E1863" s="184"/>
    </row>
    <row r="1864" spans="1:5" s="185" customFormat="1" x14ac:dyDescent="0.3">
      <c r="A1864" s="186"/>
      <c r="B1864" s="183"/>
      <c r="C1864" s="183"/>
      <c r="D1864" s="183"/>
      <c r="E1864" s="184"/>
    </row>
    <row r="1865" spans="1:5" s="185" customFormat="1" x14ac:dyDescent="0.3">
      <c r="A1865" s="186"/>
      <c r="B1865" s="183"/>
      <c r="C1865" s="183"/>
      <c r="D1865" s="183"/>
      <c r="E1865" s="184"/>
    </row>
    <row r="1866" spans="1:5" s="185" customFormat="1" x14ac:dyDescent="0.3">
      <c r="A1866" s="186"/>
      <c r="B1866" s="183"/>
      <c r="C1866" s="183"/>
      <c r="D1866" s="183"/>
      <c r="E1866" s="184"/>
    </row>
    <row r="1867" spans="1:5" s="185" customFormat="1" x14ac:dyDescent="0.3">
      <c r="A1867" s="186"/>
      <c r="B1867" s="183"/>
      <c r="C1867" s="183"/>
      <c r="D1867" s="183"/>
      <c r="E1867" s="184"/>
    </row>
    <row r="1868" spans="1:5" s="185" customFormat="1" x14ac:dyDescent="0.3">
      <c r="A1868" s="186"/>
      <c r="B1868" s="183"/>
      <c r="C1868" s="183"/>
      <c r="D1868" s="183"/>
      <c r="E1868" s="184"/>
    </row>
    <row r="1869" spans="1:5" s="185" customFormat="1" x14ac:dyDescent="0.3">
      <c r="A1869" s="186"/>
      <c r="B1869" s="183"/>
      <c r="C1869" s="183"/>
      <c r="D1869" s="183"/>
      <c r="E1869" s="184"/>
    </row>
    <row r="1870" spans="1:5" s="185" customFormat="1" x14ac:dyDescent="0.3">
      <c r="A1870" s="186"/>
      <c r="B1870" s="183"/>
      <c r="C1870" s="183"/>
      <c r="D1870" s="183"/>
      <c r="E1870" s="184"/>
    </row>
    <row r="1871" spans="1:5" s="185" customFormat="1" x14ac:dyDescent="0.3">
      <c r="A1871" s="186"/>
      <c r="B1871" s="183"/>
      <c r="C1871" s="183"/>
      <c r="D1871" s="183"/>
      <c r="E1871" s="184"/>
    </row>
    <row r="1872" spans="1:5" s="185" customFormat="1" x14ac:dyDescent="0.3">
      <c r="A1872" s="186"/>
      <c r="B1872" s="183"/>
      <c r="C1872" s="183"/>
      <c r="D1872" s="183"/>
      <c r="E1872" s="184"/>
    </row>
    <row r="1873" spans="1:5" s="185" customFormat="1" x14ac:dyDescent="0.3">
      <c r="A1873" s="186"/>
      <c r="B1873" s="183"/>
      <c r="C1873" s="183"/>
      <c r="D1873" s="183"/>
      <c r="E1873" s="184"/>
    </row>
    <row r="1874" spans="1:5" s="185" customFormat="1" x14ac:dyDescent="0.3">
      <c r="A1874" s="186"/>
      <c r="B1874" s="183"/>
      <c r="C1874" s="183"/>
      <c r="D1874" s="183"/>
      <c r="E1874" s="184"/>
    </row>
    <row r="1875" spans="1:5" s="185" customFormat="1" x14ac:dyDescent="0.3">
      <c r="A1875" s="186"/>
      <c r="B1875" s="183"/>
      <c r="C1875" s="183"/>
      <c r="D1875" s="183"/>
      <c r="E1875" s="184"/>
    </row>
    <row r="1876" spans="1:5" s="185" customFormat="1" x14ac:dyDescent="0.3">
      <c r="A1876" s="186"/>
      <c r="B1876" s="183"/>
      <c r="C1876" s="183"/>
      <c r="D1876" s="183"/>
      <c r="E1876" s="184"/>
    </row>
    <row r="1877" spans="1:5" s="185" customFormat="1" x14ac:dyDescent="0.3">
      <c r="A1877" s="186"/>
      <c r="B1877" s="183"/>
      <c r="C1877" s="183"/>
      <c r="D1877" s="183"/>
      <c r="E1877" s="184"/>
    </row>
    <row r="1878" spans="1:5" s="185" customFormat="1" x14ac:dyDescent="0.3">
      <c r="A1878" s="186"/>
      <c r="B1878" s="183"/>
      <c r="C1878" s="183"/>
      <c r="D1878" s="183"/>
      <c r="E1878" s="184"/>
    </row>
    <row r="1879" spans="1:5" s="185" customFormat="1" x14ac:dyDescent="0.3">
      <c r="A1879" s="186"/>
      <c r="B1879" s="183"/>
      <c r="C1879" s="183"/>
      <c r="D1879" s="183"/>
      <c r="E1879" s="184"/>
    </row>
    <row r="1880" spans="1:5" s="185" customFormat="1" x14ac:dyDescent="0.3">
      <c r="A1880" s="186"/>
      <c r="B1880" s="183"/>
      <c r="C1880" s="183"/>
      <c r="D1880" s="183"/>
      <c r="E1880" s="184"/>
    </row>
    <row r="1881" spans="1:5" s="185" customFormat="1" x14ac:dyDescent="0.3">
      <c r="A1881" s="186"/>
      <c r="B1881" s="183"/>
      <c r="C1881" s="183"/>
      <c r="D1881" s="183"/>
      <c r="E1881" s="184"/>
    </row>
    <row r="1882" spans="1:5" s="185" customFormat="1" x14ac:dyDescent="0.3">
      <c r="A1882" s="186"/>
      <c r="B1882" s="183"/>
      <c r="C1882" s="183"/>
      <c r="D1882" s="183"/>
      <c r="E1882" s="184"/>
    </row>
    <row r="1883" spans="1:5" s="185" customFormat="1" x14ac:dyDescent="0.3">
      <c r="A1883" s="186"/>
      <c r="B1883" s="183"/>
      <c r="C1883" s="183"/>
      <c r="D1883" s="183"/>
      <c r="E1883" s="184"/>
    </row>
    <row r="1884" spans="1:5" s="185" customFormat="1" x14ac:dyDescent="0.3">
      <c r="A1884" s="186"/>
      <c r="B1884" s="183"/>
      <c r="C1884" s="183"/>
      <c r="D1884" s="183"/>
      <c r="E1884" s="184"/>
    </row>
    <row r="1885" spans="1:5" s="185" customFormat="1" x14ac:dyDescent="0.3">
      <c r="A1885" s="186"/>
      <c r="B1885" s="183"/>
      <c r="C1885" s="183"/>
      <c r="D1885" s="183"/>
      <c r="E1885" s="184"/>
    </row>
    <row r="1886" spans="1:5" s="185" customFormat="1" x14ac:dyDescent="0.3">
      <c r="A1886" s="186"/>
      <c r="B1886" s="183"/>
      <c r="C1886" s="183"/>
      <c r="D1886" s="183"/>
      <c r="E1886" s="184"/>
    </row>
    <row r="1887" spans="1:5" s="185" customFormat="1" x14ac:dyDescent="0.3">
      <c r="A1887" s="186"/>
      <c r="B1887" s="183"/>
      <c r="C1887" s="183"/>
      <c r="D1887" s="183"/>
      <c r="E1887" s="184"/>
    </row>
    <row r="1888" spans="1:5" s="185" customFormat="1" x14ac:dyDescent="0.3">
      <c r="A1888" s="186"/>
      <c r="B1888" s="183"/>
      <c r="C1888" s="183"/>
      <c r="D1888" s="183"/>
      <c r="E1888" s="184"/>
    </row>
    <row r="1889" spans="1:5" s="185" customFormat="1" x14ac:dyDescent="0.3">
      <c r="A1889" s="186"/>
      <c r="B1889" s="183"/>
      <c r="C1889" s="183"/>
      <c r="D1889" s="183"/>
      <c r="E1889" s="184"/>
    </row>
    <row r="1890" spans="1:5" s="185" customFormat="1" x14ac:dyDescent="0.3">
      <c r="A1890" s="186"/>
      <c r="B1890" s="183"/>
      <c r="C1890" s="183"/>
      <c r="D1890" s="183"/>
      <c r="E1890" s="184"/>
    </row>
    <row r="1891" spans="1:5" s="185" customFormat="1" x14ac:dyDescent="0.3">
      <c r="A1891" s="186"/>
      <c r="B1891" s="183"/>
      <c r="C1891" s="183"/>
      <c r="D1891" s="183"/>
      <c r="E1891" s="184"/>
    </row>
    <row r="1892" spans="1:5" s="185" customFormat="1" x14ac:dyDescent="0.3">
      <c r="A1892" s="186"/>
      <c r="B1892" s="183"/>
      <c r="C1892" s="183"/>
      <c r="D1892" s="183"/>
      <c r="E1892" s="184"/>
    </row>
    <row r="1893" spans="1:5" s="185" customFormat="1" x14ac:dyDescent="0.3">
      <c r="A1893" s="186"/>
      <c r="B1893" s="183"/>
      <c r="C1893" s="183"/>
      <c r="D1893" s="183"/>
      <c r="E1893" s="184"/>
    </row>
    <row r="1894" spans="1:5" s="185" customFormat="1" x14ac:dyDescent="0.3">
      <c r="A1894" s="186"/>
      <c r="B1894" s="183"/>
      <c r="C1894" s="183"/>
      <c r="D1894" s="183"/>
      <c r="E1894" s="184"/>
    </row>
    <row r="1895" spans="1:5" s="185" customFormat="1" x14ac:dyDescent="0.3">
      <c r="A1895" s="186"/>
      <c r="B1895" s="183"/>
      <c r="C1895" s="183"/>
      <c r="D1895" s="183"/>
      <c r="E1895" s="184"/>
    </row>
    <row r="1896" spans="1:5" s="185" customFormat="1" x14ac:dyDescent="0.3">
      <c r="A1896" s="186"/>
      <c r="B1896" s="183"/>
      <c r="C1896" s="183"/>
      <c r="D1896" s="183"/>
      <c r="E1896" s="184"/>
    </row>
    <row r="1897" spans="1:5" s="185" customFormat="1" x14ac:dyDescent="0.3">
      <c r="A1897" s="186"/>
      <c r="B1897" s="183"/>
      <c r="C1897" s="183"/>
      <c r="D1897" s="183"/>
      <c r="E1897" s="184"/>
    </row>
    <row r="1898" spans="1:5" s="185" customFormat="1" x14ac:dyDescent="0.3">
      <c r="A1898" s="186"/>
      <c r="B1898" s="183"/>
      <c r="C1898" s="183"/>
      <c r="D1898" s="183"/>
      <c r="E1898" s="184"/>
    </row>
    <row r="1899" spans="1:5" s="185" customFormat="1" x14ac:dyDescent="0.3">
      <c r="A1899" s="186"/>
      <c r="B1899" s="183"/>
      <c r="C1899" s="183"/>
      <c r="D1899" s="183"/>
      <c r="E1899" s="184"/>
    </row>
    <row r="1900" spans="1:5" s="185" customFormat="1" x14ac:dyDescent="0.3">
      <c r="A1900" s="186"/>
      <c r="B1900" s="183"/>
      <c r="C1900" s="183"/>
      <c r="D1900" s="183"/>
      <c r="E1900" s="184"/>
    </row>
    <row r="1901" spans="1:5" s="185" customFormat="1" x14ac:dyDescent="0.3">
      <c r="A1901" s="186"/>
      <c r="B1901" s="183"/>
      <c r="C1901" s="183"/>
      <c r="D1901" s="183"/>
      <c r="E1901" s="184"/>
    </row>
    <row r="1902" spans="1:5" s="185" customFormat="1" x14ac:dyDescent="0.3">
      <c r="A1902" s="186"/>
      <c r="B1902" s="183"/>
      <c r="C1902" s="183"/>
      <c r="D1902" s="183"/>
      <c r="E1902" s="184"/>
    </row>
    <row r="1903" spans="1:5" s="185" customFormat="1" x14ac:dyDescent="0.3">
      <c r="A1903" s="186"/>
      <c r="B1903" s="183"/>
      <c r="C1903" s="183"/>
      <c r="D1903" s="183"/>
      <c r="E1903" s="184"/>
    </row>
    <row r="1904" spans="1:5" s="185" customFormat="1" x14ac:dyDescent="0.3">
      <c r="A1904" s="186"/>
      <c r="B1904" s="183"/>
      <c r="C1904" s="183"/>
      <c r="D1904" s="183"/>
      <c r="E1904" s="184"/>
    </row>
    <row r="1905" spans="1:5" s="185" customFormat="1" x14ac:dyDescent="0.3">
      <c r="A1905" s="186"/>
      <c r="B1905" s="183"/>
      <c r="C1905" s="183"/>
      <c r="D1905" s="183"/>
      <c r="E1905" s="184"/>
    </row>
    <row r="1906" spans="1:5" s="185" customFormat="1" x14ac:dyDescent="0.3">
      <c r="A1906" s="186"/>
      <c r="B1906" s="183"/>
      <c r="C1906" s="183"/>
      <c r="D1906" s="183"/>
      <c r="E1906" s="184"/>
    </row>
    <row r="1907" spans="1:5" s="185" customFormat="1" x14ac:dyDescent="0.3">
      <c r="A1907" s="186"/>
      <c r="B1907" s="183"/>
      <c r="C1907" s="183"/>
      <c r="D1907" s="183"/>
      <c r="E1907" s="184"/>
    </row>
    <row r="1908" spans="1:5" s="185" customFormat="1" x14ac:dyDescent="0.3">
      <c r="A1908" s="186"/>
      <c r="B1908" s="183"/>
      <c r="C1908" s="183"/>
      <c r="D1908" s="183"/>
      <c r="E1908" s="184"/>
    </row>
    <row r="1909" spans="1:5" s="185" customFormat="1" x14ac:dyDescent="0.3">
      <c r="A1909" s="186"/>
      <c r="B1909" s="183"/>
      <c r="C1909" s="183"/>
      <c r="D1909" s="183"/>
      <c r="E1909" s="184"/>
    </row>
    <row r="1910" spans="1:5" s="185" customFormat="1" x14ac:dyDescent="0.3">
      <c r="A1910" s="186"/>
      <c r="B1910" s="183"/>
      <c r="C1910" s="183"/>
      <c r="D1910" s="183"/>
      <c r="E1910" s="184"/>
    </row>
    <row r="1911" spans="1:5" s="185" customFormat="1" x14ac:dyDescent="0.3">
      <c r="A1911" s="186"/>
      <c r="B1911" s="183"/>
      <c r="C1911" s="183"/>
      <c r="D1911" s="183"/>
      <c r="E1911" s="184"/>
    </row>
    <row r="1912" spans="1:5" s="185" customFormat="1" x14ac:dyDescent="0.3">
      <c r="A1912" s="186"/>
      <c r="B1912" s="183"/>
      <c r="C1912" s="183"/>
      <c r="D1912" s="183"/>
      <c r="E1912" s="184"/>
    </row>
    <row r="1913" spans="1:5" s="185" customFormat="1" x14ac:dyDescent="0.3">
      <c r="A1913" s="186"/>
      <c r="B1913" s="183"/>
      <c r="C1913" s="183"/>
      <c r="D1913" s="183"/>
      <c r="E1913" s="184"/>
    </row>
    <row r="1914" spans="1:5" s="185" customFormat="1" x14ac:dyDescent="0.3">
      <c r="A1914" s="186"/>
      <c r="B1914" s="183"/>
      <c r="C1914" s="183"/>
      <c r="D1914" s="183"/>
      <c r="E1914" s="184"/>
    </row>
    <row r="1915" spans="1:5" s="185" customFormat="1" x14ac:dyDescent="0.3">
      <c r="A1915" s="186"/>
      <c r="B1915" s="183"/>
      <c r="C1915" s="183"/>
      <c r="D1915" s="183"/>
      <c r="E1915" s="184"/>
    </row>
    <row r="1916" spans="1:5" s="185" customFormat="1" x14ac:dyDescent="0.3">
      <c r="A1916" s="186"/>
      <c r="B1916" s="183"/>
      <c r="C1916" s="183"/>
      <c r="D1916" s="183"/>
      <c r="E1916" s="184"/>
    </row>
    <row r="1917" spans="1:5" s="185" customFormat="1" x14ac:dyDescent="0.3">
      <c r="A1917" s="186"/>
      <c r="B1917" s="183"/>
      <c r="C1917" s="183"/>
      <c r="D1917" s="183"/>
      <c r="E1917" s="184"/>
    </row>
    <row r="1918" spans="1:5" s="185" customFormat="1" x14ac:dyDescent="0.3">
      <c r="A1918" s="186"/>
      <c r="B1918" s="183"/>
      <c r="C1918" s="183"/>
      <c r="D1918" s="183"/>
      <c r="E1918" s="184"/>
    </row>
    <row r="1919" spans="1:5" s="185" customFormat="1" x14ac:dyDescent="0.3">
      <c r="A1919" s="186"/>
      <c r="B1919" s="183"/>
      <c r="C1919" s="183"/>
      <c r="D1919" s="183"/>
      <c r="E1919" s="184"/>
    </row>
    <row r="1920" spans="1:5" s="185" customFormat="1" x14ac:dyDescent="0.3">
      <c r="A1920" s="186"/>
      <c r="B1920" s="183"/>
      <c r="C1920" s="183"/>
      <c r="D1920" s="183"/>
      <c r="E1920" s="184"/>
    </row>
    <row r="1921" spans="1:5" s="185" customFormat="1" x14ac:dyDescent="0.3">
      <c r="A1921" s="186"/>
      <c r="B1921" s="183"/>
      <c r="C1921" s="183"/>
      <c r="D1921" s="183"/>
      <c r="E1921" s="184"/>
    </row>
    <row r="1922" spans="1:5" s="185" customFormat="1" x14ac:dyDescent="0.3">
      <c r="A1922" s="186"/>
      <c r="B1922" s="183"/>
      <c r="C1922" s="183"/>
      <c r="D1922" s="183"/>
      <c r="E1922" s="184"/>
    </row>
    <row r="1923" spans="1:5" s="185" customFormat="1" x14ac:dyDescent="0.3">
      <c r="A1923" s="186"/>
      <c r="B1923" s="183"/>
      <c r="C1923" s="183"/>
      <c r="D1923" s="183"/>
      <c r="E1923" s="184"/>
    </row>
    <row r="1924" spans="1:5" s="185" customFormat="1" x14ac:dyDescent="0.3">
      <c r="A1924" s="186"/>
      <c r="B1924" s="183"/>
      <c r="C1924" s="183"/>
      <c r="D1924" s="183"/>
      <c r="E1924" s="184"/>
    </row>
    <row r="1925" spans="1:5" s="185" customFormat="1" x14ac:dyDescent="0.3">
      <c r="A1925" s="186"/>
      <c r="B1925" s="183"/>
      <c r="C1925" s="183"/>
      <c r="D1925" s="183"/>
      <c r="E1925" s="184"/>
    </row>
    <row r="1926" spans="1:5" s="185" customFormat="1" x14ac:dyDescent="0.3">
      <c r="A1926" s="186"/>
      <c r="B1926" s="183"/>
      <c r="C1926" s="183"/>
      <c r="D1926" s="183"/>
      <c r="E1926" s="184"/>
    </row>
    <row r="1927" spans="1:5" s="185" customFormat="1" x14ac:dyDescent="0.3">
      <c r="A1927" s="186"/>
      <c r="B1927" s="183"/>
      <c r="C1927" s="183"/>
      <c r="D1927" s="183"/>
      <c r="E1927" s="184"/>
    </row>
    <row r="1928" spans="1:5" s="185" customFormat="1" x14ac:dyDescent="0.3">
      <c r="A1928" s="186"/>
      <c r="B1928" s="183"/>
      <c r="C1928" s="183"/>
      <c r="D1928" s="183"/>
      <c r="E1928" s="184"/>
    </row>
    <row r="1929" spans="1:5" s="185" customFormat="1" x14ac:dyDescent="0.3">
      <c r="A1929" s="186"/>
      <c r="B1929" s="183"/>
      <c r="C1929" s="183"/>
      <c r="D1929" s="183"/>
      <c r="E1929" s="184"/>
    </row>
    <row r="1930" spans="1:5" s="185" customFormat="1" x14ac:dyDescent="0.3">
      <c r="A1930" s="186"/>
      <c r="B1930" s="183"/>
      <c r="C1930" s="183"/>
      <c r="D1930" s="183"/>
      <c r="E1930" s="184"/>
    </row>
    <row r="1931" spans="1:5" s="185" customFormat="1" x14ac:dyDescent="0.3">
      <c r="A1931" s="186"/>
      <c r="B1931" s="183"/>
      <c r="C1931" s="183"/>
      <c r="D1931" s="183"/>
      <c r="E1931" s="184"/>
    </row>
    <row r="1932" spans="1:5" s="185" customFormat="1" x14ac:dyDescent="0.3">
      <c r="A1932" s="186"/>
      <c r="B1932" s="183"/>
      <c r="C1932" s="183"/>
      <c r="D1932" s="183"/>
      <c r="E1932" s="184"/>
    </row>
    <row r="1933" spans="1:5" s="185" customFormat="1" x14ac:dyDescent="0.3">
      <c r="A1933" s="186"/>
      <c r="B1933" s="183"/>
      <c r="C1933" s="183"/>
      <c r="D1933" s="183"/>
      <c r="E1933" s="184"/>
    </row>
    <row r="1934" spans="1:5" s="185" customFormat="1" x14ac:dyDescent="0.3">
      <c r="A1934" s="186"/>
      <c r="B1934" s="183"/>
      <c r="C1934" s="183"/>
      <c r="D1934" s="183"/>
      <c r="E1934" s="184"/>
    </row>
    <row r="1935" spans="1:5" s="185" customFormat="1" x14ac:dyDescent="0.3">
      <c r="A1935" s="186"/>
      <c r="B1935" s="183"/>
      <c r="C1935" s="183"/>
      <c r="D1935" s="183"/>
      <c r="E1935" s="184"/>
    </row>
    <row r="1936" spans="1:5" s="185" customFormat="1" x14ac:dyDescent="0.3">
      <c r="A1936" s="186"/>
      <c r="B1936" s="183"/>
      <c r="C1936" s="183"/>
      <c r="D1936" s="183"/>
      <c r="E1936" s="184"/>
    </row>
    <row r="1937" spans="1:5" s="185" customFormat="1" x14ac:dyDescent="0.3">
      <c r="A1937" s="186"/>
      <c r="B1937" s="183"/>
      <c r="C1937" s="183"/>
      <c r="D1937" s="183"/>
      <c r="E1937" s="184"/>
    </row>
    <row r="1938" spans="1:5" s="185" customFormat="1" x14ac:dyDescent="0.3">
      <c r="A1938" s="186"/>
      <c r="B1938" s="183"/>
      <c r="C1938" s="183"/>
      <c r="D1938" s="183"/>
      <c r="E1938" s="184"/>
    </row>
    <row r="1939" spans="1:5" s="185" customFormat="1" x14ac:dyDescent="0.3">
      <c r="A1939" s="186"/>
      <c r="B1939" s="183"/>
      <c r="C1939" s="183"/>
      <c r="D1939" s="183"/>
      <c r="E1939" s="184"/>
    </row>
    <row r="1940" spans="1:5" s="185" customFormat="1" x14ac:dyDescent="0.3">
      <c r="A1940" s="186"/>
      <c r="B1940" s="183"/>
      <c r="C1940" s="183"/>
      <c r="D1940" s="183"/>
      <c r="E1940" s="184"/>
    </row>
    <row r="1941" spans="1:5" s="185" customFormat="1" x14ac:dyDescent="0.3">
      <c r="A1941" s="186"/>
      <c r="B1941" s="183"/>
      <c r="C1941" s="183"/>
      <c r="D1941" s="183"/>
      <c r="E1941" s="184"/>
    </row>
    <row r="1942" spans="1:5" s="185" customFormat="1" x14ac:dyDescent="0.3">
      <c r="A1942" s="186"/>
      <c r="B1942" s="183"/>
      <c r="C1942" s="183"/>
      <c r="D1942" s="183"/>
      <c r="E1942" s="184"/>
    </row>
    <row r="1943" spans="1:5" s="185" customFormat="1" x14ac:dyDescent="0.3">
      <c r="A1943" s="186"/>
      <c r="B1943" s="183"/>
      <c r="C1943" s="183"/>
      <c r="D1943" s="183"/>
      <c r="E1943" s="184"/>
    </row>
    <row r="1944" spans="1:5" s="185" customFormat="1" x14ac:dyDescent="0.3">
      <c r="A1944" s="186"/>
      <c r="B1944" s="183"/>
      <c r="C1944" s="183"/>
      <c r="D1944" s="183"/>
      <c r="E1944" s="184"/>
    </row>
    <row r="1945" spans="1:5" s="185" customFormat="1" x14ac:dyDescent="0.3">
      <c r="A1945" s="186"/>
      <c r="B1945" s="183"/>
      <c r="C1945" s="183"/>
      <c r="D1945" s="183"/>
      <c r="E1945" s="184"/>
    </row>
    <row r="1946" spans="1:5" s="185" customFormat="1" x14ac:dyDescent="0.3">
      <c r="A1946" s="186"/>
      <c r="B1946" s="183"/>
      <c r="C1946" s="183"/>
      <c r="D1946" s="183"/>
      <c r="E1946" s="184"/>
    </row>
    <row r="1947" spans="1:5" s="185" customFormat="1" x14ac:dyDescent="0.3">
      <c r="A1947" s="186"/>
      <c r="B1947" s="183"/>
      <c r="C1947" s="183"/>
      <c r="D1947" s="183"/>
      <c r="E1947" s="184"/>
    </row>
    <row r="1948" spans="1:5" s="185" customFormat="1" x14ac:dyDescent="0.3">
      <c r="A1948" s="186"/>
      <c r="B1948" s="183"/>
      <c r="C1948" s="183"/>
      <c r="D1948" s="183"/>
      <c r="E1948" s="184"/>
    </row>
    <row r="1949" spans="1:5" s="185" customFormat="1" x14ac:dyDescent="0.3">
      <c r="A1949" s="186"/>
      <c r="B1949" s="183"/>
      <c r="C1949" s="183"/>
      <c r="D1949" s="183"/>
      <c r="E1949" s="184"/>
    </row>
    <row r="1950" spans="1:5" s="185" customFormat="1" x14ac:dyDescent="0.3">
      <c r="A1950" s="186"/>
      <c r="B1950" s="183"/>
      <c r="C1950" s="183"/>
      <c r="D1950" s="183"/>
      <c r="E1950" s="184"/>
    </row>
    <row r="1951" spans="1:5" s="185" customFormat="1" x14ac:dyDescent="0.3">
      <c r="A1951" s="186"/>
      <c r="B1951" s="183"/>
      <c r="C1951" s="183"/>
      <c r="D1951" s="183"/>
      <c r="E1951" s="184"/>
    </row>
    <row r="1952" spans="1:5" s="185" customFormat="1" x14ac:dyDescent="0.3">
      <c r="A1952" s="186"/>
      <c r="B1952" s="183"/>
      <c r="C1952" s="183"/>
      <c r="D1952" s="183"/>
      <c r="E1952" s="184"/>
    </row>
    <row r="1953" spans="1:5" s="185" customFormat="1" x14ac:dyDescent="0.3">
      <c r="A1953" s="186"/>
      <c r="B1953" s="183"/>
      <c r="C1953" s="183"/>
      <c r="D1953" s="183"/>
      <c r="E1953" s="184"/>
    </row>
    <row r="1954" spans="1:5" s="185" customFormat="1" x14ac:dyDescent="0.3">
      <c r="A1954" s="186"/>
      <c r="B1954" s="183"/>
      <c r="C1954" s="183"/>
      <c r="D1954" s="183"/>
      <c r="E1954" s="184"/>
    </row>
    <row r="1955" spans="1:5" s="185" customFormat="1" x14ac:dyDescent="0.3">
      <c r="A1955" s="186"/>
      <c r="B1955" s="183"/>
      <c r="C1955" s="183"/>
      <c r="D1955" s="183"/>
      <c r="E1955" s="184"/>
    </row>
    <row r="1956" spans="1:5" s="185" customFormat="1" x14ac:dyDescent="0.3">
      <c r="A1956" s="186"/>
      <c r="B1956" s="183"/>
      <c r="C1956" s="183"/>
      <c r="D1956" s="183"/>
      <c r="E1956" s="184"/>
    </row>
    <row r="1957" spans="1:5" s="185" customFormat="1" x14ac:dyDescent="0.3">
      <c r="A1957" s="186"/>
      <c r="B1957" s="183"/>
      <c r="C1957" s="183"/>
      <c r="D1957" s="183"/>
      <c r="E1957" s="184"/>
    </row>
    <row r="1958" spans="1:5" s="185" customFormat="1" x14ac:dyDescent="0.3">
      <c r="A1958" s="186"/>
      <c r="B1958" s="183"/>
      <c r="C1958" s="183"/>
      <c r="D1958" s="183"/>
      <c r="E1958" s="184"/>
    </row>
    <row r="1959" spans="1:5" s="185" customFormat="1" x14ac:dyDescent="0.3">
      <c r="A1959" s="186"/>
      <c r="B1959" s="183"/>
      <c r="C1959" s="183"/>
      <c r="D1959" s="183"/>
      <c r="E1959" s="184"/>
    </row>
    <row r="1960" spans="1:5" s="185" customFormat="1" x14ac:dyDescent="0.3">
      <c r="A1960" s="186"/>
      <c r="B1960" s="183"/>
      <c r="C1960" s="183"/>
      <c r="D1960" s="183"/>
      <c r="E1960" s="184"/>
    </row>
    <row r="1961" spans="1:5" s="185" customFormat="1" x14ac:dyDescent="0.3">
      <c r="A1961" s="186"/>
      <c r="B1961" s="183"/>
      <c r="C1961" s="183"/>
      <c r="D1961" s="183"/>
      <c r="E1961" s="184"/>
    </row>
    <row r="1962" spans="1:5" s="185" customFormat="1" x14ac:dyDescent="0.3">
      <c r="A1962" s="186"/>
      <c r="B1962" s="183"/>
      <c r="C1962" s="183"/>
      <c r="D1962" s="183"/>
      <c r="E1962" s="184"/>
    </row>
    <row r="1963" spans="1:5" s="185" customFormat="1" x14ac:dyDescent="0.3">
      <c r="A1963" s="186"/>
      <c r="B1963" s="183"/>
      <c r="C1963" s="183"/>
      <c r="D1963" s="183"/>
      <c r="E1963" s="184"/>
    </row>
    <row r="1964" spans="1:5" s="185" customFormat="1" x14ac:dyDescent="0.3">
      <c r="A1964" s="186"/>
      <c r="B1964" s="183"/>
      <c r="C1964" s="183"/>
      <c r="D1964" s="183"/>
      <c r="E1964" s="184"/>
    </row>
    <row r="1965" spans="1:5" s="185" customFormat="1" x14ac:dyDescent="0.3">
      <c r="A1965" s="186"/>
      <c r="B1965" s="183"/>
      <c r="C1965" s="183"/>
      <c r="D1965" s="183"/>
      <c r="E1965" s="184"/>
    </row>
    <row r="1966" spans="1:5" s="185" customFormat="1" x14ac:dyDescent="0.3">
      <c r="A1966" s="186"/>
      <c r="B1966" s="183"/>
      <c r="C1966" s="183"/>
      <c r="D1966" s="183"/>
      <c r="E1966" s="184"/>
    </row>
    <row r="1967" spans="1:5" s="185" customFormat="1" x14ac:dyDescent="0.3">
      <c r="A1967" s="186"/>
      <c r="B1967" s="183"/>
      <c r="C1967" s="183"/>
      <c r="D1967" s="183"/>
      <c r="E1967" s="184"/>
    </row>
    <row r="1968" spans="1:5" s="185" customFormat="1" x14ac:dyDescent="0.3">
      <c r="A1968" s="186"/>
      <c r="B1968" s="183"/>
      <c r="C1968" s="183"/>
      <c r="D1968" s="183"/>
      <c r="E1968" s="184"/>
    </row>
    <row r="1969" spans="1:5" s="185" customFormat="1" x14ac:dyDescent="0.3">
      <c r="A1969" s="186"/>
      <c r="B1969" s="183"/>
      <c r="C1969" s="183"/>
      <c r="D1969" s="183"/>
      <c r="E1969" s="184"/>
    </row>
    <row r="1970" spans="1:5" s="185" customFormat="1" x14ac:dyDescent="0.3">
      <c r="A1970" s="186"/>
      <c r="B1970" s="183"/>
      <c r="C1970" s="183"/>
      <c r="D1970" s="183"/>
      <c r="E1970" s="184"/>
    </row>
    <row r="1971" spans="1:5" s="185" customFormat="1" x14ac:dyDescent="0.3">
      <c r="A1971" s="186"/>
      <c r="B1971" s="183"/>
      <c r="C1971" s="183"/>
      <c r="D1971" s="183"/>
      <c r="E1971" s="184"/>
    </row>
    <row r="1972" spans="1:5" s="185" customFormat="1" x14ac:dyDescent="0.3">
      <c r="A1972" s="186"/>
      <c r="B1972" s="183"/>
      <c r="C1972" s="183"/>
      <c r="D1972" s="183"/>
      <c r="E1972" s="184"/>
    </row>
    <row r="1973" spans="1:5" s="185" customFormat="1" x14ac:dyDescent="0.3">
      <c r="A1973" s="186"/>
      <c r="B1973" s="183"/>
      <c r="C1973" s="183"/>
      <c r="D1973" s="183"/>
      <c r="E1973" s="184"/>
    </row>
    <row r="1974" spans="1:5" s="185" customFormat="1" x14ac:dyDescent="0.3">
      <c r="A1974" s="186"/>
      <c r="B1974" s="183"/>
      <c r="C1974" s="183"/>
      <c r="D1974" s="183"/>
      <c r="E1974" s="184"/>
    </row>
    <row r="1975" spans="1:5" s="185" customFormat="1" x14ac:dyDescent="0.3">
      <c r="A1975" s="186"/>
      <c r="B1975" s="183"/>
      <c r="C1975" s="183"/>
      <c r="D1975" s="183"/>
      <c r="E1975" s="184"/>
    </row>
    <row r="1976" spans="1:5" s="185" customFormat="1" x14ac:dyDescent="0.3">
      <c r="A1976" s="186"/>
      <c r="B1976" s="183"/>
      <c r="C1976" s="183"/>
      <c r="D1976" s="183"/>
      <c r="E1976" s="184"/>
    </row>
    <row r="1977" spans="1:5" s="185" customFormat="1" x14ac:dyDescent="0.3">
      <c r="A1977" s="186"/>
      <c r="B1977" s="183"/>
      <c r="C1977" s="183"/>
      <c r="D1977" s="183"/>
      <c r="E1977" s="184"/>
    </row>
    <row r="1978" spans="1:5" s="185" customFormat="1" x14ac:dyDescent="0.3">
      <c r="A1978" s="186"/>
      <c r="B1978" s="183"/>
      <c r="C1978" s="183"/>
      <c r="D1978" s="183"/>
      <c r="E1978" s="184"/>
    </row>
    <row r="1979" spans="1:5" s="185" customFormat="1" x14ac:dyDescent="0.3">
      <c r="A1979" s="186"/>
      <c r="B1979" s="183"/>
      <c r="C1979" s="183"/>
      <c r="D1979" s="183"/>
      <c r="E1979" s="184"/>
    </row>
    <row r="1980" spans="1:5" s="185" customFormat="1" x14ac:dyDescent="0.3">
      <c r="A1980" s="186"/>
      <c r="B1980" s="183"/>
      <c r="C1980" s="183"/>
      <c r="D1980" s="183"/>
      <c r="E1980" s="184"/>
    </row>
    <row r="1981" spans="1:5" s="185" customFormat="1" x14ac:dyDescent="0.3">
      <c r="A1981" s="186"/>
      <c r="B1981" s="183"/>
      <c r="C1981" s="183"/>
      <c r="D1981" s="183"/>
      <c r="E1981" s="184"/>
    </row>
    <row r="1982" spans="1:5" s="185" customFormat="1" x14ac:dyDescent="0.3">
      <c r="A1982" s="186"/>
      <c r="B1982" s="183"/>
      <c r="C1982" s="183"/>
      <c r="D1982" s="183"/>
      <c r="E1982" s="184"/>
    </row>
    <row r="1983" spans="1:5" s="185" customFormat="1" x14ac:dyDescent="0.3">
      <c r="A1983" s="186"/>
      <c r="B1983" s="183"/>
      <c r="C1983" s="183"/>
      <c r="D1983" s="183"/>
      <c r="E1983" s="184"/>
    </row>
    <row r="1984" spans="1:5" s="185" customFormat="1" x14ac:dyDescent="0.3">
      <c r="A1984" s="186"/>
      <c r="B1984" s="183"/>
      <c r="C1984" s="183"/>
      <c r="D1984" s="183"/>
      <c r="E1984" s="184"/>
    </row>
    <row r="1985" spans="1:5" s="185" customFormat="1" x14ac:dyDescent="0.3">
      <c r="A1985" s="186"/>
      <c r="B1985" s="183"/>
      <c r="C1985" s="183"/>
      <c r="D1985" s="183"/>
      <c r="E1985" s="184"/>
    </row>
    <row r="1986" spans="1:5" s="185" customFormat="1" x14ac:dyDescent="0.3">
      <c r="A1986" s="186"/>
      <c r="B1986" s="183"/>
      <c r="C1986" s="183"/>
      <c r="D1986" s="183"/>
      <c r="E1986" s="184"/>
    </row>
    <row r="1987" spans="1:5" s="185" customFormat="1" x14ac:dyDescent="0.3">
      <c r="A1987" s="186"/>
      <c r="B1987" s="183"/>
      <c r="C1987" s="183"/>
      <c r="D1987" s="183"/>
      <c r="E1987" s="184"/>
    </row>
    <row r="1988" spans="1:5" s="185" customFormat="1" x14ac:dyDescent="0.3">
      <c r="A1988" s="186"/>
      <c r="B1988" s="183"/>
      <c r="C1988" s="183"/>
      <c r="D1988" s="183"/>
      <c r="E1988" s="184"/>
    </row>
    <row r="1989" spans="1:5" s="185" customFormat="1" x14ac:dyDescent="0.3">
      <c r="A1989" s="186"/>
      <c r="B1989" s="183"/>
      <c r="C1989" s="183"/>
      <c r="D1989" s="183"/>
      <c r="E1989" s="184"/>
    </row>
    <row r="1990" spans="1:5" s="185" customFormat="1" x14ac:dyDescent="0.3">
      <c r="A1990" s="186"/>
      <c r="B1990" s="183"/>
      <c r="C1990" s="183"/>
      <c r="D1990" s="183"/>
      <c r="E1990" s="184"/>
    </row>
    <row r="1991" spans="1:5" s="185" customFormat="1" x14ac:dyDescent="0.3">
      <c r="A1991" s="186"/>
      <c r="B1991" s="183"/>
      <c r="C1991" s="183"/>
      <c r="D1991" s="183"/>
      <c r="E1991" s="184"/>
    </row>
    <row r="1992" spans="1:5" s="185" customFormat="1" x14ac:dyDescent="0.3">
      <c r="A1992" s="186"/>
      <c r="B1992" s="183"/>
      <c r="C1992" s="183"/>
      <c r="D1992" s="183"/>
      <c r="E1992" s="184"/>
    </row>
    <row r="1993" spans="1:5" s="185" customFormat="1" x14ac:dyDescent="0.3">
      <c r="A1993" s="186"/>
      <c r="B1993" s="183"/>
      <c r="C1993" s="183"/>
      <c r="D1993" s="183"/>
      <c r="E1993" s="184"/>
    </row>
    <row r="1994" spans="1:5" s="185" customFormat="1" x14ac:dyDescent="0.3">
      <c r="A1994" s="186"/>
      <c r="B1994" s="183"/>
      <c r="C1994" s="183"/>
      <c r="D1994" s="183"/>
      <c r="E1994" s="184"/>
    </row>
    <row r="1995" spans="1:5" s="185" customFormat="1" x14ac:dyDescent="0.3">
      <c r="A1995" s="186"/>
      <c r="B1995" s="183"/>
      <c r="C1995" s="183"/>
      <c r="D1995" s="183"/>
      <c r="E1995" s="184"/>
    </row>
    <row r="1996" spans="1:5" s="185" customFormat="1" x14ac:dyDescent="0.3">
      <c r="A1996" s="186"/>
      <c r="B1996" s="183"/>
      <c r="C1996" s="183"/>
      <c r="D1996" s="183"/>
      <c r="E1996" s="184"/>
    </row>
    <row r="1997" spans="1:5" s="185" customFormat="1" x14ac:dyDescent="0.3">
      <c r="A1997" s="186"/>
      <c r="B1997" s="183"/>
      <c r="C1997" s="183"/>
      <c r="D1997" s="183"/>
      <c r="E1997" s="184"/>
    </row>
    <row r="1998" spans="1:5" s="185" customFormat="1" x14ac:dyDescent="0.3">
      <c r="A1998" s="186"/>
      <c r="B1998" s="183"/>
      <c r="C1998" s="183"/>
      <c r="D1998" s="183"/>
      <c r="E1998" s="184"/>
    </row>
    <row r="1999" spans="1:5" s="185" customFormat="1" x14ac:dyDescent="0.3">
      <c r="A1999" s="186"/>
      <c r="B1999" s="183"/>
      <c r="C1999" s="183"/>
      <c r="D1999" s="183"/>
      <c r="E1999" s="184"/>
    </row>
    <row r="2000" spans="1:5" s="185" customFormat="1" x14ac:dyDescent="0.3">
      <c r="A2000" s="186"/>
      <c r="B2000" s="183"/>
      <c r="C2000" s="183"/>
      <c r="D2000" s="183"/>
      <c r="E2000" s="184"/>
    </row>
    <row r="2001" spans="1:5" s="185" customFormat="1" x14ac:dyDescent="0.3">
      <c r="A2001" s="186"/>
      <c r="B2001" s="183"/>
      <c r="C2001" s="183"/>
      <c r="D2001" s="183"/>
      <c r="E2001" s="184"/>
    </row>
    <row r="2002" spans="1:5" s="185" customFormat="1" x14ac:dyDescent="0.3">
      <c r="A2002" s="186"/>
      <c r="B2002" s="183"/>
      <c r="C2002" s="183"/>
      <c r="D2002" s="183"/>
      <c r="E2002" s="184"/>
    </row>
    <row r="2003" spans="1:5" s="185" customFormat="1" x14ac:dyDescent="0.3">
      <c r="A2003" s="186"/>
      <c r="B2003" s="183"/>
      <c r="C2003" s="183"/>
      <c r="D2003" s="183"/>
      <c r="E2003" s="184"/>
    </row>
    <row r="2004" spans="1:5" s="185" customFormat="1" x14ac:dyDescent="0.3">
      <c r="A2004" s="186"/>
      <c r="B2004" s="183"/>
      <c r="C2004" s="183"/>
      <c r="D2004" s="183"/>
      <c r="E2004" s="184"/>
    </row>
    <row r="2005" spans="1:5" s="185" customFormat="1" x14ac:dyDescent="0.3">
      <c r="A2005" s="186"/>
      <c r="B2005" s="183"/>
      <c r="C2005" s="183"/>
      <c r="D2005" s="183"/>
      <c r="E2005" s="184"/>
    </row>
    <row r="2006" spans="1:5" s="185" customFormat="1" x14ac:dyDescent="0.3">
      <c r="A2006" s="186"/>
      <c r="B2006" s="183"/>
      <c r="C2006" s="183"/>
      <c r="D2006" s="183"/>
      <c r="E2006" s="184"/>
    </row>
    <row r="2007" spans="1:5" s="185" customFormat="1" x14ac:dyDescent="0.3">
      <c r="A2007" s="186"/>
      <c r="B2007" s="183"/>
      <c r="C2007" s="183"/>
      <c r="D2007" s="183"/>
      <c r="E2007" s="184"/>
    </row>
    <row r="2008" spans="1:5" s="185" customFormat="1" x14ac:dyDescent="0.3">
      <c r="A2008" s="186"/>
      <c r="B2008" s="183"/>
      <c r="C2008" s="183"/>
      <c r="D2008" s="183"/>
      <c r="E2008" s="184"/>
    </row>
    <row r="2009" spans="1:5" s="185" customFormat="1" x14ac:dyDescent="0.3">
      <c r="A2009" s="186"/>
      <c r="B2009" s="183"/>
      <c r="C2009" s="183"/>
      <c r="D2009" s="183"/>
      <c r="E2009" s="184"/>
    </row>
    <row r="2010" spans="1:5" s="185" customFormat="1" x14ac:dyDescent="0.3">
      <c r="A2010" s="186"/>
      <c r="B2010" s="183"/>
      <c r="C2010" s="183"/>
      <c r="D2010" s="183"/>
      <c r="E2010" s="184"/>
    </row>
    <row r="2011" spans="1:5" s="185" customFormat="1" x14ac:dyDescent="0.3">
      <c r="A2011" s="186"/>
      <c r="B2011" s="183"/>
      <c r="C2011" s="183"/>
      <c r="D2011" s="183"/>
      <c r="E2011" s="184"/>
    </row>
    <row r="2012" spans="1:5" s="185" customFormat="1" x14ac:dyDescent="0.3">
      <c r="A2012" s="186"/>
      <c r="B2012" s="183"/>
      <c r="C2012" s="183"/>
      <c r="D2012" s="183"/>
      <c r="E2012" s="184"/>
    </row>
    <row r="2013" spans="1:5" s="185" customFormat="1" x14ac:dyDescent="0.3">
      <c r="A2013" s="186"/>
      <c r="B2013" s="183"/>
      <c r="C2013" s="183"/>
      <c r="D2013" s="183"/>
      <c r="E2013" s="184"/>
    </row>
    <row r="2014" spans="1:5" s="185" customFormat="1" x14ac:dyDescent="0.3">
      <c r="A2014" s="186"/>
      <c r="B2014" s="183"/>
      <c r="C2014" s="183"/>
      <c r="D2014" s="183"/>
      <c r="E2014" s="184"/>
    </row>
    <row r="2015" spans="1:5" s="185" customFormat="1" x14ac:dyDescent="0.3">
      <c r="A2015" s="186"/>
      <c r="B2015" s="183"/>
      <c r="C2015" s="183"/>
      <c r="D2015" s="183"/>
      <c r="E2015" s="184"/>
    </row>
    <row r="2016" spans="1:5" s="185" customFormat="1" x14ac:dyDescent="0.3">
      <c r="A2016" s="186"/>
      <c r="B2016" s="183"/>
      <c r="C2016" s="183"/>
      <c r="D2016" s="183"/>
      <c r="E2016" s="184"/>
    </row>
    <row r="2017" spans="1:5" s="185" customFormat="1" x14ac:dyDescent="0.3">
      <c r="A2017" s="186"/>
      <c r="B2017" s="183"/>
      <c r="C2017" s="183"/>
      <c r="D2017" s="183"/>
      <c r="E2017" s="184"/>
    </row>
    <row r="2018" spans="1:5" s="185" customFormat="1" x14ac:dyDescent="0.3">
      <c r="A2018" s="186"/>
      <c r="B2018" s="183"/>
      <c r="C2018" s="183"/>
      <c r="D2018" s="183"/>
      <c r="E2018" s="184"/>
    </row>
    <row r="2019" spans="1:5" s="185" customFormat="1" x14ac:dyDescent="0.3">
      <c r="A2019" s="186"/>
      <c r="B2019" s="183"/>
      <c r="C2019" s="183"/>
      <c r="D2019" s="183"/>
      <c r="E2019" s="184"/>
    </row>
    <row r="2020" spans="1:5" s="185" customFormat="1" x14ac:dyDescent="0.3">
      <c r="A2020" s="186"/>
      <c r="B2020" s="183"/>
      <c r="C2020" s="183"/>
      <c r="D2020" s="183"/>
      <c r="E2020" s="184"/>
    </row>
    <row r="2021" spans="1:5" s="185" customFormat="1" x14ac:dyDescent="0.3">
      <c r="A2021" s="186"/>
      <c r="B2021" s="183"/>
      <c r="C2021" s="183"/>
      <c r="D2021" s="183"/>
      <c r="E2021" s="184"/>
    </row>
    <row r="2022" spans="1:5" s="185" customFormat="1" x14ac:dyDescent="0.3">
      <c r="A2022" s="186"/>
      <c r="B2022" s="183"/>
      <c r="C2022" s="183"/>
      <c r="D2022" s="183"/>
      <c r="E2022" s="184"/>
    </row>
    <row r="2023" spans="1:5" s="185" customFormat="1" x14ac:dyDescent="0.3">
      <c r="A2023" s="186"/>
      <c r="B2023" s="183"/>
      <c r="C2023" s="183"/>
      <c r="D2023" s="183"/>
      <c r="E2023" s="184"/>
    </row>
    <row r="2024" spans="1:5" s="185" customFormat="1" x14ac:dyDescent="0.3">
      <c r="A2024" s="186"/>
      <c r="B2024" s="183"/>
      <c r="C2024" s="183"/>
      <c r="D2024" s="183"/>
      <c r="E2024" s="184"/>
    </row>
    <row r="2025" spans="1:5" s="185" customFormat="1" x14ac:dyDescent="0.3">
      <c r="A2025" s="186"/>
      <c r="B2025" s="183"/>
      <c r="C2025" s="183"/>
      <c r="D2025" s="183"/>
      <c r="E2025" s="184"/>
    </row>
    <row r="2026" spans="1:5" s="185" customFormat="1" x14ac:dyDescent="0.3">
      <c r="A2026" s="186"/>
      <c r="B2026" s="183"/>
      <c r="C2026" s="183"/>
      <c r="D2026" s="183"/>
      <c r="E2026" s="184"/>
    </row>
    <row r="2027" spans="1:5" s="185" customFormat="1" x14ac:dyDescent="0.3">
      <c r="A2027" s="186"/>
      <c r="B2027" s="183"/>
      <c r="C2027" s="183"/>
      <c r="D2027" s="183"/>
      <c r="E2027" s="184"/>
    </row>
    <row r="2028" spans="1:5" s="185" customFormat="1" x14ac:dyDescent="0.3">
      <c r="A2028" s="186"/>
      <c r="B2028" s="183"/>
      <c r="C2028" s="183"/>
      <c r="D2028" s="183"/>
      <c r="E2028" s="184"/>
    </row>
    <row r="2029" spans="1:5" s="185" customFormat="1" x14ac:dyDescent="0.3">
      <c r="A2029" s="186"/>
      <c r="B2029" s="183"/>
      <c r="C2029" s="183"/>
      <c r="D2029" s="183"/>
      <c r="E2029" s="184"/>
    </row>
    <row r="2030" spans="1:5" s="185" customFormat="1" x14ac:dyDescent="0.3">
      <c r="A2030" s="186"/>
      <c r="B2030" s="183"/>
      <c r="C2030" s="183"/>
      <c r="D2030" s="183"/>
      <c r="E2030" s="184"/>
    </row>
    <row r="2031" spans="1:5" s="185" customFormat="1" x14ac:dyDescent="0.3">
      <c r="A2031" s="186"/>
      <c r="B2031" s="183"/>
      <c r="C2031" s="183"/>
      <c r="D2031" s="183"/>
      <c r="E2031" s="184"/>
    </row>
    <row r="2032" spans="1:5" s="185" customFormat="1" x14ac:dyDescent="0.3">
      <c r="A2032" s="186"/>
      <c r="B2032" s="183"/>
      <c r="C2032" s="183"/>
      <c r="D2032" s="183"/>
      <c r="E2032" s="184"/>
    </row>
    <row r="2033" spans="1:5" s="185" customFormat="1" x14ac:dyDescent="0.3">
      <c r="A2033" s="186"/>
      <c r="B2033" s="183"/>
      <c r="C2033" s="183"/>
      <c r="D2033" s="183"/>
      <c r="E2033" s="184"/>
    </row>
    <row r="2034" spans="1:5" s="185" customFormat="1" x14ac:dyDescent="0.3">
      <c r="A2034" s="186"/>
      <c r="B2034" s="183"/>
      <c r="C2034" s="183"/>
      <c r="D2034" s="183"/>
      <c r="E2034" s="184"/>
    </row>
    <row r="2035" spans="1:5" s="185" customFormat="1" x14ac:dyDescent="0.3">
      <c r="A2035" s="186"/>
      <c r="B2035" s="183"/>
      <c r="C2035" s="183"/>
      <c r="D2035" s="183"/>
      <c r="E2035" s="184"/>
    </row>
    <row r="2036" spans="1:5" s="185" customFormat="1" x14ac:dyDescent="0.3">
      <c r="A2036" s="186"/>
      <c r="B2036" s="183"/>
      <c r="C2036" s="183"/>
      <c r="D2036" s="183"/>
      <c r="E2036" s="184"/>
    </row>
    <row r="2037" spans="1:5" s="185" customFormat="1" x14ac:dyDescent="0.3">
      <c r="A2037" s="186"/>
      <c r="B2037" s="183"/>
      <c r="C2037" s="183"/>
      <c r="D2037" s="183"/>
      <c r="E2037" s="184"/>
    </row>
    <row r="2038" spans="1:5" s="185" customFormat="1" x14ac:dyDescent="0.3">
      <c r="A2038" s="186"/>
      <c r="B2038" s="183"/>
      <c r="C2038" s="183"/>
      <c r="D2038" s="183"/>
      <c r="E2038" s="184"/>
    </row>
    <row r="2039" spans="1:5" s="185" customFormat="1" x14ac:dyDescent="0.3">
      <c r="A2039" s="186"/>
      <c r="B2039" s="183"/>
      <c r="C2039" s="183"/>
      <c r="D2039" s="183"/>
      <c r="E2039" s="184"/>
    </row>
    <row r="2040" spans="1:5" s="185" customFormat="1" x14ac:dyDescent="0.3">
      <c r="A2040" s="186"/>
      <c r="B2040" s="183"/>
      <c r="C2040" s="183"/>
      <c r="D2040" s="183"/>
      <c r="E2040" s="184"/>
    </row>
    <row r="2041" spans="1:5" s="185" customFormat="1" x14ac:dyDescent="0.3">
      <c r="A2041" s="186"/>
      <c r="B2041" s="183"/>
      <c r="C2041" s="183"/>
      <c r="D2041" s="183"/>
      <c r="E2041" s="184"/>
    </row>
    <row r="2042" spans="1:5" s="185" customFormat="1" x14ac:dyDescent="0.3">
      <c r="A2042" s="186"/>
      <c r="B2042" s="183"/>
      <c r="C2042" s="183"/>
      <c r="D2042" s="183"/>
      <c r="E2042" s="184"/>
    </row>
    <row r="2043" spans="1:5" s="185" customFormat="1" x14ac:dyDescent="0.3">
      <c r="A2043" s="186"/>
      <c r="B2043" s="183"/>
      <c r="C2043" s="183"/>
      <c r="D2043" s="183"/>
      <c r="E2043" s="184"/>
    </row>
    <row r="2044" spans="1:5" s="185" customFormat="1" x14ac:dyDescent="0.3">
      <c r="A2044" s="186"/>
      <c r="B2044" s="183"/>
      <c r="C2044" s="183"/>
      <c r="D2044" s="183"/>
      <c r="E2044" s="184"/>
    </row>
    <row r="2045" spans="1:5" s="185" customFormat="1" x14ac:dyDescent="0.3">
      <c r="A2045" s="186"/>
      <c r="B2045" s="183"/>
      <c r="C2045" s="183"/>
      <c r="D2045" s="183"/>
      <c r="E2045" s="184"/>
    </row>
    <row r="2046" spans="1:5" s="185" customFormat="1" x14ac:dyDescent="0.3">
      <c r="A2046" s="186"/>
      <c r="B2046" s="183"/>
      <c r="C2046" s="183"/>
      <c r="D2046" s="183"/>
      <c r="E2046" s="184"/>
    </row>
    <row r="2047" spans="1:5" s="185" customFormat="1" x14ac:dyDescent="0.3">
      <c r="A2047" s="186"/>
      <c r="B2047" s="183"/>
      <c r="C2047" s="183"/>
      <c r="D2047" s="183"/>
      <c r="E2047" s="184"/>
    </row>
    <row r="2048" spans="1:5" s="185" customFormat="1" x14ac:dyDescent="0.3">
      <c r="A2048" s="186"/>
      <c r="B2048" s="183"/>
      <c r="C2048" s="183"/>
      <c r="D2048" s="183"/>
      <c r="E2048" s="184"/>
    </row>
    <row r="2049" spans="1:5" s="185" customFormat="1" x14ac:dyDescent="0.3">
      <c r="A2049" s="186"/>
      <c r="B2049" s="183"/>
      <c r="C2049" s="183"/>
      <c r="D2049" s="183"/>
      <c r="E2049" s="184"/>
    </row>
    <row r="2050" spans="1:5" s="185" customFormat="1" x14ac:dyDescent="0.3">
      <c r="A2050" s="186"/>
      <c r="B2050" s="183"/>
      <c r="C2050" s="183"/>
      <c r="D2050" s="183"/>
      <c r="E2050" s="184"/>
    </row>
    <row r="2051" spans="1:5" s="185" customFormat="1" x14ac:dyDescent="0.3">
      <c r="A2051" s="186"/>
      <c r="B2051" s="183"/>
      <c r="C2051" s="183"/>
      <c r="D2051" s="183"/>
      <c r="E2051" s="184"/>
    </row>
    <row r="2052" spans="1:5" s="185" customFormat="1" x14ac:dyDescent="0.3">
      <c r="A2052" s="186"/>
      <c r="B2052" s="183"/>
      <c r="C2052" s="183"/>
      <c r="D2052" s="183"/>
      <c r="E2052" s="184"/>
    </row>
    <row r="2053" spans="1:5" s="185" customFormat="1" x14ac:dyDescent="0.3">
      <c r="A2053" s="186"/>
      <c r="B2053" s="183"/>
      <c r="C2053" s="183"/>
      <c r="D2053" s="183"/>
      <c r="E2053" s="184"/>
    </row>
    <row r="2054" spans="1:5" s="185" customFormat="1" x14ac:dyDescent="0.3">
      <c r="A2054" s="186"/>
      <c r="B2054" s="183"/>
      <c r="C2054" s="183"/>
      <c r="D2054" s="183"/>
      <c r="E2054" s="184"/>
    </row>
    <row r="2055" spans="1:5" s="185" customFormat="1" x14ac:dyDescent="0.3">
      <c r="A2055" s="186"/>
      <c r="B2055" s="183"/>
      <c r="C2055" s="183"/>
      <c r="D2055" s="183"/>
      <c r="E2055" s="184"/>
    </row>
    <row r="2056" spans="1:5" s="185" customFormat="1" x14ac:dyDescent="0.3">
      <c r="A2056" s="186"/>
      <c r="B2056" s="183"/>
      <c r="C2056" s="183"/>
      <c r="D2056" s="183"/>
      <c r="E2056" s="184"/>
    </row>
    <row r="2057" spans="1:5" s="185" customFormat="1" x14ac:dyDescent="0.3">
      <c r="A2057" s="186"/>
      <c r="B2057" s="183"/>
      <c r="C2057" s="183"/>
      <c r="D2057" s="183"/>
      <c r="E2057" s="184"/>
    </row>
    <row r="2058" spans="1:5" s="185" customFormat="1" x14ac:dyDescent="0.3">
      <c r="A2058" s="186"/>
      <c r="B2058" s="183"/>
      <c r="C2058" s="183"/>
      <c r="D2058" s="183"/>
      <c r="E2058" s="184"/>
    </row>
    <row r="2059" spans="1:5" s="185" customFormat="1" x14ac:dyDescent="0.3">
      <c r="A2059" s="186"/>
      <c r="B2059" s="183"/>
      <c r="C2059" s="183"/>
      <c r="D2059" s="183"/>
      <c r="E2059" s="184"/>
    </row>
    <row r="2060" spans="1:5" s="185" customFormat="1" x14ac:dyDescent="0.3">
      <c r="A2060" s="186"/>
      <c r="B2060" s="183"/>
      <c r="C2060" s="183"/>
      <c r="D2060" s="183"/>
      <c r="E2060" s="184"/>
    </row>
    <row r="2061" spans="1:5" s="185" customFormat="1" x14ac:dyDescent="0.3">
      <c r="A2061" s="186"/>
      <c r="B2061" s="183"/>
      <c r="C2061" s="183"/>
      <c r="D2061" s="183"/>
      <c r="E2061" s="184"/>
    </row>
    <row r="2062" spans="1:5" s="185" customFormat="1" x14ac:dyDescent="0.3">
      <c r="A2062" s="186"/>
      <c r="B2062" s="183"/>
      <c r="C2062" s="183"/>
      <c r="D2062" s="183"/>
      <c r="E2062" s="184"/>
    </row>
    <row r="2063" spans="1:5" s="185" customFormat="1" x14ac:dyDescent="0.3">
      <c r="A2063" s="186"/>
      <c r="B2063" s="183"/>
      <c r="C2063" s="183"/>
      <c r="D2063" s="183"/>
      <c r="E2063" s="184"/>
    </row>
    <row r="2064" spans="1:5" s="185" customFormat="1" x14ac:dyDescent="0.3">
      <c r="A2064" s="186"/>
      <c r="B2064" s="183"/>
      <c r="C2064" s="183"/>
      <c r="D2064" s="183"/>
      <c r="E2064" s="184"/>
    </row>
    <row r="2065" spans="1:5" s="185" customFormat="1" x14ac:dyDescent="0.3">
      <c r="A2065" s="186"/>
      <c r="B2065" s="183"/>
      <c r="C2065" s="183"/>
      <c r="D2065" s="183"/>
      <c r="E2065" s="184"/>
    </row>
    <row r="2066" spans="1:5" s="185" customFormat="1" x14ac:dyDescent="0.3">
      <c r="A2066" s="186"/>
      <c r="B2066" s="183"/>
      <c r="C2066" s="183"/>
      <c r="D2066" s="183"/>
      <c r="E2066" s="184"/>
    </row>
    <row r="2067" spans="1:5" s="185" customFormat="1" x14ac:dyDescent="0.3">
      <c r="A2067" s="186"/>
      <c r="B2067" s="183"/>
      <c r="C2067" s="183"/>
      <c r="D2067" s="183"/>
      <c r="E2067" s="184"/>
    </row>
    <row r="2068" spans="1:5" s="185" customFormat="1" x14ac:dyDescent="0.3">
      <c r="A2068" s="186"/>
      <c r="B2068" s="183"/>
      <c r="C2068" s="183"/>
      <c r="D2068" s="183"/>
      <c r="E2068" s="184"/>
    </row>
    <row r="2069" spans="1:5" s="185" customFormat="1" x14ac:dyDescent="0.3">
      <c r="A2069" s="186"/>
      <c r="B2069" s="183"/>
      <c r="C2069" s="183"/>
      <c r="D2069" s="183"/>
      <c r="E2069" s="184"/>
    </row>
    <row r="2070" spans="1:5" s="185" customFormat="1" x14ac:dyDescent="0.3">
      <c r="A2070" s="186"/>
      <c r="B2070" s="183"/>
      <c r="C2070" s="183"/>
      <c r="D2070" s="183"/>
      <c r="E2070" s="184"/>
    </row>
    <row r="2071" spans="1:5" s="185" customFormat="1" x14ac:dyDescent="0.3">
      <c r="A2071" s="186"/>
      <c r="B2071" s="183"/>
      <c r="C2071" s="183"/>
      <c r="D2071" s="183"/>
      <c r="E2071" s="184"/>
    </row>
    <row r="2072" spans="1:5" s="185" customFormat="1" x14ac:dyDescent="0.3">
      <c r="A2072" s="186"/>
      <c r="B2072" s="183"/>
      <c r="C2072" s="183"/>
      <c r="D2072" s="183"/>
      <c r="E2072" s="184"/>
    </row>
    <row r="2073" spans="1:5" s="185" customFormat="1" x14ac:dyDescent="0.3">
      <c r="A2073" s="186"/>
      <c r="B2073" s="183"/>
      <c r="C2073" s="183"/>
      <c r="D2073" s="183"/>
      <c r="E2073" s="184"/>
    </row>
    <row r="2074" spans="1:5" s="185" customFormat="1" x14ac:dyDescent="0.3">
      <c r="A2074" s="186"/>
      <c r="B2074" s="183"/>
      <c r="C2074" s="183"/>
      <c r="D2074" s="183"/>
      <c r="E2074" s="184"/>
    </row>
    <row r="2075" spans="1:5" s="185" customFormat="1" x14ac:dyDescent="0.3">
      <c r="A2075" s="186"/>
      <c r="B2075" s="183"/>
      <c r="C2075" s="183"/>
      <c r="D2075" s="183"/>
      <c r="E2075" s="184"/>
    </row>
    <row r="2076" spans="1:5" s="185" customFormat="1" x14ac:dyDescent="0.3">
      <c r="A2076" s="186"/>
      <c r="B2076" s="183"/>
      <c r="C2076" s="183"/>
      <c r="D2076" s="183"/>
      <c r="E2076" s="184"/>
    </row>
    <row r="2077" spans="1:5" s="185" customFormat="1" x14ac:dyDescent="0.3">
      <c r="A2077" s="186"/>
      <c r="B2077" s="183"/>
      <c r="C2077" s="183"/>
      <c r="D2077" s="183"/>
      <c r="E2077" s="184"/>
    </row>
    <row r="2078" spans="1:5" s="185" customFormat="1" x14ac:dyDescent="0.3">
      <c r="A2078" s="186"/>
      <c r="B2078" s="183"/>
      <c r="C2078" s="183"/>
      <c r="D2078" s="183"/>
      <c r="E2078" s="184"/>
    </row>
    <row r="2079" spans="1:5" s="185" customFormat="1" x14ac:dyDescent="0.3">
      <c r="A2079" s="186"/>
      <c r="B2079" s="183"/>
      <c r="C2079" s="183"/>
      <c r="D2079" s="183"/>
      <c r="E2079" s="184"/>
    </row>
    <row r="2080" spans="1:5" s="185" customFormat="1" x14ac:dyDescent="0.3">
      <c r="A2080" s="186"/>
      <c r="B2080" s="183"/>
      <c r="C2080" s="183"/>
      <c r="D2080" s="183"/>
      <c r="E2080" s="184"/>
    </row>
    <row r="2081" spans="1:5" s="185" customFormat="1" x14ac:dyDescent="0.3">
      <c r="A2081" s="186"/>
      <c r="B2081" s="183"/>
      <c r="C2081" s="183"/>
      <c r="D2081" s="183"/>
      <c r="E2081" s="184"/>
    </row>
    <row r="2082" spans="1:5" s="185" customFormat="1" x14ac:dyDescent="0.3">
      <c r="A2082" s="186"/>
      <c r="B2082" s="183"/>
      <c r="C2082" s="183"/>
      <c r="D2082" s="183"/>
      <c r="E2082" s="184"/>
    </row>
    <row r="2083" spans="1:5" s="185" customFormat="1" x14ac:dyDescent="0.3">
      <c r="A2083" s="186"/>
      <c r="B2083" s="183"/>
      <c r="C2083" s="183"/>
      <c r="D2083" s="183"/>
      <c r="E2083" s="184"/>
    </row>
    <row r="2084" spans="1:5" s="185" customFormat="1" x14ac:dyDescent="0.3">
      <c r="A2084" s="186"/>
      <c r="B2084" s="183"/>
      <c r="C2084" s="183"/>
      <c r="D2084" s="183"/>
      <c r="E2084" s="184"/>
    </row>
    <row r="2085" spans="1:5" s="185" customFormat="1" x14ac:dyDescent="0.3">
      <c r="A2085" s="186"/>
      <c r="B2085" s="183"/>
      <c r="C2085" s="183"/>
      <c r="D2085" s="183"/>
      <c r="E2085" s="184"/>
    </row>
    <row r="2086" spans="1:5" s="185" customFormat="1" x14ac:dyDescent="0.3">
      <c r="A2086" s="186"/>
      <c r="B2086" s="183"/>
      <c r="C2086" s="183"/>
      <c r="D2086" s="183"/>
      <c r="E2086" s="184"/>
    </row>
    <row r="2087" spans="1:5" s="185" customFormat="1" x14ac:dyDescent="0.3">
      <c r="A2087" s="186"/>
      <c r="B2087" s="183"/>
      <c r="C2087" s="183"/>
      <c r="D2087" s="183"/>
      <c r="E2087" s="184"/>
    </row>
    <row r="2088" spans="1:5" s="185" customFormat="1" x14ac:dyDescent="0.3">
      <c r="A2088" s="186"/>
      <c r="B2088" s="183"/>
      <c r="C2088" s="183"/>
      <c r="D2088" s="183"/>
      <c r="E2088" s="184"/>
    </row>
    <row r="2089" spans="1:5" s="185" customFormat="1" x14ac:dyDescent="0.3">
      <c r="A2089" s="186"/>
      <c r="B2089" s="183"/>
      <c r="C2089" s="183"/>
      <c r="D2089" s="183"/>
      <c r="E2089" s="184"/>
    </row>
    <row r="2090" spans="1:5" s="185" customFormat="1" x14ac:dyDescent="0.3">
      <c r="A2090" s="186"/>
      <c r="B2090" s="183"/>
      <c r="C2090" s="183"/>
      <c r="D2090" s="183"/>
      <c r="E2090" s="184"/>
    </row>
    <row r="2091" spans="1:5" s="185" customFormat="1" x14ac:dyDescent="0.3">
      <c r="A2091" s="186"/>
      <c r="B2091" s="183"/>
      <c r="C2091" s="183"/>
      <c r="D2091" s="183"/>
      <c r="E2091" s="184"/>
    </row>
    <row r="2092" spans="1:5" s="185" customFormat="1" x14ac:dyDescent="0.3">
      <c r="A2092" s="186"/>
      <c r="B2092" s="183"/>
      <c r="C2092" s="183"/>
      <c r="D2092" s="183"/>
      <c r="E2092" s="184"/>
    </row>
    <row r="2093" spans="1:5" s="185" customFormat="1" x14ac:dyDescent="0.3">
      <c r="A2093" s="186"/>
      <c r="B2093" s="183"/>
      <c r="C2093" s="183"/>
      <c r="D2093" s="183"/>
      <c r="E2093" s="184"/>
    </row>
    <row r="2094" spans="1:5" s="185" customFormat="1" x14ac:dyDescent="0.3">
      <c r="A2094" s="186"/>
      <c r="B2094" s="183"/>
      <c r="C2094" s="183"/>
      <c r="D2094" s="183"/>
      <c r="E2094" s="184"/>
    </row>
    <row r="2095" spans="1:5" s="185" customFormat="1" x14ac:dyDescent="0.3">
      <c r="A2095" s="186"/>
      <c r="B2095" s="183"/>
      <c r="C2095" s="183"/>
      <c r="D2095" s="183"/>
      <c r="E2095" s="184"/>
    </row>
    <row r="2096" spans="1:5" s="185" customFormat="1" x14ac:dyDescent="0.3">
      <c r="A2096" s="186"/>
      <c r="B2096" s="183"/>
      <c r="C2096" s="183"/>
      <c r="D2096" s="183"/>
      <c r="E2096" s="184"/>
    </row>
    <row r="2097" spans="1:5" s="185" customFormat="1" x14ac:dyDescent="0.3">
      <c r="A2097" s="186"/>
      <c r="B2097" s="183"/>
      <c r="C2097" s="183"/>
      <c r="D2097" s="183"/>
      <c r="E2097" s="184"/>
    </row>
    <row r="2098" spans="1:5" s="185" customFormat="1" x14ac:dyDescent="0.3">
      <c r="A2098" s="186"/>
      <c r="B2098" s="183"/>
      <c r="C2098" s="183"/>
      <c r="D2098" s="183"/>
      <c r="E2098" s="184"/>
    </row>
    <row r="2099" spans="1:5" s="185" customFormat="1" x14ac:dyDescent="0.3">
      <c r="A2099" s="186"/>
      <c r="B2099" s="183"/>
      <c r="C2099" s="183"/>
      <c r="D2099" s="183"/>
      <c r="E2099" s="184"/>
    </row>
    <row r="2100" spans="1:5" s="185" customFormat="1" x14ac:dyDescent="0.3">
      <c r="A2100" s="186"/>
      <c r="B2100" s="183"/>
      <c r="C2100" s="183"/>
      <c r="D2100" s="183"/>
      <c r="E2100" s="184"/>
    </row>
    <row r="2101" spans="1:5" s="185" customFormat="1" x14ac:dyDescent="0.3">
      <c r="A2101" s="186"/>
      <c r="B2101" s="183"/>
      <c r="C2101" s="183"/>
      <c r="D2101" s="183"/>
      <c r="E2101" s="184"/>
    </row>
    <row r="2102" spans="1:5" s="185" customFormat="1" x14ac:dyDescent="0.3">
      <c r="A2102" s="186"/>
      <c r="B2102" s="183"/>
      <c r="C2102" s="183"/>
      <c r="D2102" s="183"/>
      <c r="E2102" s="184"/>
    </row>
    <row r="2103" spans="1:5" s="185" customFormat="1" x14ac:dyDescent="0.3">
      <c r="A2103" s="186"/>
      <c r="B2103" s="183"/>
      <c r="C2103" s="183"/>
      <c r="D2103" s="183"/>
      <c r="E2103" s="184"/>
    </row>
    <row r="2104" spans="1:5" s="185" customFormat="1" x14ac:dyDescent="0.3">
      <c r="A2104" s="186"/>
      <c r="B2104" s="183"/>
      <c r="C2104" s="183"/>
      <c r="D2104" s="183"/>
      <c r="E2104" s="184"/>
    </row>
    <row r="2105" spans="1:5" s="185" customFormat="1" x14ac:dyDescent="0.3">
      <c r="A2105" s="186"/>
      <c r="B2105" s="183"/>
      <c r="C2105" s="183"/>
      <c r="D2105" s="183"/>
      <c r="E2105" s="184"/>
    </row>
    <row r="2106" spans="1:5" s="185" customFormat="1" x14ac:dyDescent="0.3">
      <c r="A2106" s="186"/>
      <c r="B2106" s="183"/>
      <c r="C2106" s="183"/>
      <c r="D2106" s="183"/>
      <c r="E2106" s="184"/>
    </row>
    <row r="2107" spans="1:5" s="185" customFormat="1" x14ac:dyDescent="0.3">
      <c r="A2107" s="186"/>
      <c r="B2107" s="183"/>
      <c r="C2107" s="183"/>
      <c r="D2107" s="183"/>
      <c r="E2107" s="184"/>
    </row>
    <row r="2108" spans="1:5" s="185" customFormat="1" x14ac:dyDescent="0.3">
      <c r="A2108" s="186"/>
      <c r="B2108" s="183"/>
      <c r="C2108" s="183"/>
      <c r="D2108" s="183"/>
      <c r="E2108" s="184"/>
    </row>
    <row r="2109" spans="1:5" s="185" customFormat="1" x14ac:dyDescent="0.3">
      <c r="A2109" s="186"/>
      <c r="B2109" s="183"/>
      <c r="C2109" s="183"/>
      <c r="D2109" s="183"/>
      <c r="E2109" s="184"/>
    </row>
    <row r="2110" spans="1:5" s="185" customFormat="1" x14ac:dyDescent="0.3">
      <c r="A2110" s="186"/>
      <c r="B2110" s="183"/>
      <c r="C2110" s="183"/>
      <c r="D2110" s="183"/>
      <c r="E2110" s="184"/>
    </row>
    <row r="2111" spans="1:5" s="185" customFormat="1" x14ac:dyDescent="0.3">
      <c r="A2111" s="186"/>
      <c r="B2111" s="183"/>
      <c r="C2111" s="183"/>
      <c r="D2111" s="183"/>
      <c r="E2111" s="184"/>
    </row>
    <row r="2112" spans="1:5" s="185" customFormat="1" x14ac:dyDescent="0.3">
      <c r="A2112" s="186"/>
      <c r="B2112" s="183"/>
      <c r="C2112" s="183"/>
      <c r="D2112" s="183"/>
      <c r="E2112" s="184"/>
    </row>
    <row r="2113" spans="1:5" s="185" customFormat="1" x14ac:dyDescent="0.3">
      <c r="A2113" s="186"/>
      <c r="B2113" s="183"/>
      <c r="C2113" s="183"/>
      <c r="D2113" s="183"/>
      <c r="E2113" s="184"/>
    </row>
    <row r="2114" spans="1:5" s="185" customFormat="1" x14ac:dyDescent="0.3">
      <c r="A2114" s="186"/>
      <c r="B2114" s="183"/>
      <c r="C2114" s="183"/>
      <c r="D2114" s="183"/>
      <c r="E2114" s="184"/>
    </row>
    <row r="2115" spans="1:5" s="185" customFormat="1" x14ac:dyDescent="0.3">
      <c r="A2115" s="186"/>
      <c r="B2115" s="183"/>
      <c r="C2115" s="183"/>
      <c r="D2115" s="183"/>
      <c r="E2115" s="184"/>
    </row>
    <row r="2116" spans="1:5" s="185" customFormat="1" x14ac:dyDescent="0.3">
      <c r="A2116" s="186"/>
      <c r="B2116" s="183"/>
      <c r="C2116" s="183"/>
      <c r="D2116" s="183"/>
      <c r="E2116" s="184"/>
    </row>
    <row r="2117" spans="1:5" s="185" customFormat="1" x14ac:dyDescent="0.3">
      <c r="A2117" s="186"/>
      <c r="B2117" s="183"/>
      <c r="C2117" s="183"/>
      <c r="D2117" s="183"/>
      <c r="E2117" s="184"/>
    </row>
    <row r="2118" spans="1:5" s="185" customFormat="1" x14ac:dyDescent="0.3">
      <c r="A2118" s="186"/>
      <c r="B2118" s="183"/>
      <c r="C2118" s="183"/>
      <c r="D2118" s="183"/>
      <c r="E2118" s="184"/>
    </row>
    <row r="2119" spans="1:5" s="185" customFormat="1" x14ac:dyDescent="0.3">
      <c r="A2119" s="186"/>
      <c r="B2119" s="183"/>
      <c r="C2119" s="183"/>
      <c r="D2119" s="183"/>
      <c r="E2119" s="184"/>
    </row>
    <row r="2120" spans="1:5" s="185" customFormat="1" x14ac:dyDescent="0.3">
      <c r="A2120" s="186"/>
      <c r="B2120" s="183"/>
      <c r="C2120" s="183"/>
      <c r="D2120" s="183"/>
      <c r="E2120" s="184"/>
    </row>
    <row r="2121" spans="1:5" s="185" customFormat="1" x14ac:dyDescent="0.3">
      <c r="A2121" s="186"/>
      <c r="B2121" s="183"/>
      <c r="C2121" s="183"/>
      <c r="D2121" s="183"/>
      <c r="E2121" s="184"/>
    </row>
    <row r="2122" spans="1:5" s="185" customFormat="1" x14ac:dyDescent="0.3">
      <c r="A2122" s="186"/>
      <c r="B2122" s="183"/>
      <c r="C2122" s="183"/>
      <c r="D2122" s="183"/>
      <c r="E2122" s="184"/>
    </row>
    <row r="2123" spans="1:5" s="185" customFormat="1" x14ac:dyDescent="0.3">
      <c r="A2123" s="186"/>
      <c r="B2123" s="183"/>
      <c r="C2123" s="183"/>
      <c r="D2123" s="183"/>
      <c r="E2123" s="184"/>
    </row>
    <row r="2124" spans="1:5" s="185" customFormat="1" x14ac:dyDescent="0.3">
      <c r="A2124" s="186"/>
      <c r="B2124" s="183"/>
      <c r="C2124" s="183"/>
      <c r="D2124" s="183"/>
      <c r="E2124" s="184"/>
    </row>
    <row r="2125" spans="1:5" s="185" customFormat="1" x14ac:dyDescent="0.3">
      <c r="A2125" s="186"/>
      <c r="B2125" s="183"/>
      <c r="C2125" s="183"/>
      <c r="D2125" s="183"/>
      <c r="E2125" s="184"/>
    </row>
    <row r="2126" spans="1:5" s="185" customFormat="1" x14ac:dyDescent="0.3">
      <c r="A2126" s="186"/>
      <c r="B2126" s="183"/>
      <c r="C2126" s="183"/>
      <c r="D2126" s="183"/>
      <c r="E2126" s="184"/>
    </row>
    <row r="2127" spans="1:5" s="185" customFormat="1" x14ac:dyDescent="0.3">
      <c r="A2127" s="186"/>
      <c r="B2127" s="183"/>
      <c r="C2127" s="183"/>
      <c r="D2127" s="183"/>
      <c r="E2127" s="184"/>
    </row>
    <row r="2128" spans="1:5" s="185" customFormat="1" x14ac:dyDescent="0.3">
      <c r="A2128" s="186"/>
      <c r="B2128" s="183"/>
      <c r="C2128" s="183"/>
      <c r="D2128" s="183"/>
      <c r="E2128" s="184"/>
    </row>
    <row r="2129" spans="1:5" s="185" customFormat="1" x14ac:dyDescent="0.3">
      <c r="A2129" s="186"/>
      <c r="B2129" s="183"/>
      <c r="C2129" s="183"/>
      <c r="D2129" s="183"/>
      <c r="E2129" s="184"/>
    </row>
    <row r="2130" spans="1:5" s="185" customFormat="1" x14ac:dyDescent="0.3">
      <c r="A2130" s="186"/>
      <c r="B2130" s="183"/>
      <c r="C2130" s="183"/>
      <c r="D2130" s="183"/>
      <c r="E2130" s="184"/>
    </row>
    <row r="2131" spans="1:5" s="185" customFormat="1" x14ac:dyDescent="0.3">
      <c r="A2131" s="186"/>
      <c r="B2131" s="183"/>
      <c r="C2131" s="183"/>
      <c r="D2131" s="183"/>
      <c r="E2131" s="184"/>
    </row>
    <row r="2132" spans="1:5" s="185" customFormat="1" x14ac:dyDescent="0.3">
      <c r="A2132" s="186"/>
      <c r="B2132" s="183"/>
      <c r="C2132" s="183"/>
      <c r="D2132" s="183"/>
      <c r="E2132" s="184"/>
    </row>
    <row r="2133" spans="1:5" s="185" customFormat="1" x14ac:dyDescent="0.3">
      <c r="A2133" s="186"/>
      <c r="B2133" s="183"/>
      <c r="C2133" s="183"/>
      <c r="D2133" s="183"/>
      <c r="E2133" s="184"/>
    </row>
    <row r="2134" spans="1:5" s="185" customFormat="1" x14ac:dyDescent="0.3">
      <c r="A2134" s="186"/>
      <c r="B2134" s="183"/>
      <c r="C2134" s="183"/>
      <c r="D2134" s="183"/>
      <c r="E2134" s="184"/>
    </row>
    <row r="2135" spans="1:5" s="185" customFormat="1" x14ac:dyDescent="0.3">
      <c r="A2135" s="186"/>
      <c r="B2135" s="183"/>
      <c r="C2135" s="183"/>
      <c r="D2135" s="183"/>
      <c r="E2135" s="184"/>
    </row>
    <row r="2136" spans="1:5" s="185" customFormat="1" x14ac:dyDescent="0.3">
      <c r="A2136" s="186"/>
      <c r="B2136" s="183"/>
      <c r="C2136" s="183"/>
      <c r="D2136" s="183"/>
      <c r="E2136" s="184"/>
    </row>
    <row r="2137" spans="1:5" s="185" customFormat="1" x14ac:dyDescent="0.3">
      <c r="A2137" s="186"/>
      <c r="B2137" s="183"/>
      <c r="C2137" s="183"/>
      <c r="D2137" s="183"/>
      <c r="E2137" s="184"/>
    </row>
    <row r="2138" spans="1:5" s="185" customFormat="1" x14ac:dyDescent="0.3">
      <c r="A2138" s="186"/>
      <c r="B2138" s="183"/>
      <c r="C2138" s="183"/>
      <c r="D2138" s="183"/>
      <c r="E2138" s="184"/>
    </row>
    <row r="2139" spans="1:5" s="185" customFormat="1" x14ac:dyDescent="0.3">
      <c r="A2139" s="186"/>
      <c r="B2139" s="183"/>
      <c r="C2139" s="183"/>
      <c r="D2139" s="183"/>
      <c r="E2139" s="184"/>
    </row>
    <row r="2140" spans="1:5" s="185" customFormat="1" x14ac:dyDescent="0.3">
      <c r="A2140" s="186"/>
      <c r="B2140" s="183"/>
      <c r="C2140" s="183"/>
      <c r="D2140" s="183"/>
      <c r="E2140" s="184"/>
    </row>
    <row r="2141" spans="1:5" s="185" customFormat="1" x14ac:dyDescent="0.3">
      <c r="A2141" s="186"/>
      <c r="B2141" s="183"/>
      <c r="C2141" s="183"/>
      <c r="D2141" s="183"/>
      <c r="E2141" s="184"/>
    </row>
    <row r="2142" spans="1:5" s="185" customFormat="1" x14ac:dyDescent="0.3">
      <c r="A2142" s="186"/>
      <c r="B2142" s="183"/>
      <c r="C2142" s="183"/>
      <c r="D2142" s="183"/>
      <c r="E2142" s="184"/>
    </row>
    <row r="2143" spans="1:5" s="185" customFormat="1" x14ac:dyDescent="0.3">
      <c r="A2143" s="186"/>
      <c r="B2143" s="183"/>
      <c r="C2143" s="183"/>
      <c r="D2143" s="183"/>
      <c r="E2143" s="184"/>
    </row>
    <row r="2144" spans="1:5" s="185" customFormat="1" x14ac:dyDescent="0.3">
      <c r="A2144" s="186"/>
      <c r="B2144" s="183"/>
      <c r="C2144" s="183"/>
      <c r="D2144" s="183"/>
      <c r="E2144" s="184"/>
    </row>
    <row r="2145" spans="1:5" s="185" customFormat="1" x14ac:dyDescent="0.3">
      <c r="A2145" s="186"/>
      <c r="B2145" s="183"/>
      <c r="C2145" s="183"/>
      <c r="D2145" s="183"/>
      <c r="E2145" s="184"/>
    </row>
    <row r="2146" spans="1:5" s="185" customFormat="1" x14ac:dyDescent="0.3">
      <c r="A2146" s="186"/>
      <c r="B2146" s="183"/>
      <c r="C2146" s="183"/>
      <c r="D2146" s="183"/>
      <c r="E2146" s="184"/>
    </row>
    <row r="2147" spans="1:5" s="185" customFormat="1" x14ac:dyDescent="0.3">
      <c r="A2147" s="186"/>
      <c r="B2147" s="183"/>
      <c r="C2147" s="183"/>
      <c r="D2147" s="183"/>
      <c r="E2147" s="184"/>
    </row>
    <row r="2148" spans="1:5" s="185" customFormat="1" x14ac:dyDescent="0.3">
      <c r="A2148" s="186"/>
      <c r="B2148" s="183"/>
      <c r="C2148" s="183"/>
      <c r="D2148" s="183"/>
      <c r="E2148" s="184"/>
    </row>
    <row r="2149" spans="1:5" s="185" customFormat="1" x14ac:dyDescent="0.3">
      <c r="A2149" s="186"/>
      <c r="B2149" s="183"/>
      <c r="C2149" s="183"/>
      <c r="D2149" s="183"/>
      <c r="E2149" s="184"/>
    </row>
    <row r="2150" spans="1:5" s="185" customFormat="1" x14ac:dyDescent="0.3">
      <c r="A2150" s="186"/>
      <c r="B2150" s="183"/>
      <c r="C2150" s="183"/>
      <c r="D2150" s="183"/>
      <c r="E2150" s="184"/>
    </row>
    <row r="2151" spans="1:5" s="185" customFormat="1" x14ac:dyDescent="0.3">
      <c r="A2151" s="186"/>
      <c r="B2151" s="183"/>
      <c r="C2151" s="183"/>
      <c r="D2151" s="183"/>
      <c r="E2151" s="184"/>
    </row>
    <row r="2152" spans="1:5" s="185" customFormat="1" x14ac:dyDescent="0.3">
      <c r="A2152" s="186"/>
      <c r="B2152" s="183"/>
      <c r="C2152" s="183"/>
      <c r="D2152" s="183"/>
      <c r="E2152" s="184"/>
    </row>
    <row r="2153" spans="1:5" s="185" customFormat="1" x14ac:dyDescent="0.3">
      <c r="A2153" s="186"/>
      <c r="B2153" s="183"/>
      <c r="C2153" s="183"/>
      <c r="D2153" s="183"/>
      <c r="E2153" s="184"/>
    </row>
    <row r="2154" spans="1:5" s="185" customFormat="1" x14ac:dyDescent="0.3">
      <c r="A2154" s="186"/>
      <c r="B2154" s="183"/>
      <c r="C2154" s="183"/>
      <c r="D2154" s="183"/>
      <c r="E2154" s="184"/>
    </row>
    <row r="2155" spans="1:5" s="185" customFormat="1" x14ac:dyDescent="0.3">
      <c r="A2155" s="186"/>
      <c r="B2155" s="183"/>
      <c r="C2155" s="183"/>
      <c r="D2155" s="183"/>
      <c r="E2155" s="184"/>
    </row>
    <row r="2156" spans="1:5" s="185" customFormat="1" x14ac:dyDescent="0.3">
      <c r="A2156" s="186"/>
      <c r="B2156" s="183"/>
      <c r="C2156" s="183"/>
      <c r="D2156" s="183"/>
      <c r="E2156" s="184"/>
    </row>
    <row r="2157" spans="1:5" s="185" customFormat="1" x14ac:dyDescent="0.3">
      <c r="A2157" s="186"/>
      <c r="B2157" s="183"/>
      <c r="C2157" s="183"/>
      <c r="D2157" s="183"/>
      <c r="E2157" s="184"/>
    </row>
    <row r="2158" spans="1:5" s="185" customFormat="1" x14ac:dyDescent="0.3">
      <c r="A2158" s="186"/>
      <c r="B2158" s="183"/>
      <c r="C2158" s="183"/>
      <c r="D2158" s="183"/>
      <c r="E2158" s="184"/>
    </row>
    <row r="2159" spans="1:5" s="185" customFormat="1" x14ac:dyDescent="0.3">
      <c r="A2159" s="186"/>
      <c r="B2159" s="183"/>
      <c r="C2159" s="183"/>
      <c r="D2159" s="183"/>
      <c r="E2159" s="184"/>
    </row>
    <row r="2160" spans="1:5" s="185" customFormat="1" x14ac:dyDescent="0.3">
      <c r="A2160" s="186"/>
      <c r="B2160" s="183"/>
      <c r="C2160" s="183"/>
      <c r="D2160" s="183"/>
      <c r="E2160" s="184"/>
    </row>
    <row r="2161" spans="1:5" s="185" customFormat="1" x14ac:dyDescent="0.3">
      <c r="A2161" s="186"/>
      <c r="B2161" s="183"/>
      <c r="C2161" s="183"/>
      <c r="D2161" s="183"/>
      <c r="E2161" s="184"/>
    </row>
    <row r="2162" spans="1:5" s="185" customFormat="1" x14ac:dyDescent="0.3">
      <c r="A2162" s="186"/>
      <c r="B2162" s="183"/>
      <c r="C2162" s="183"/>
      <c r="D2162" s="183"/>
      <c r="E2162" s="184"/>
    </row>
    <row r="2163" spans="1:5" s="185" customFormat="1" x14ac:dyDescent="0.3">
      <c r="A2163" s="186"/>
      <c r="B2163" s="183"/>
      <c r="C2163" s="183"/>
      <c r="D2163" s="183"/>
      <c r="E2163" s="184"/>
    </row>
    <row r="2164" spans="1:5" s="185" customFormat="1" x14ac:dyDescent="0.3">
      <c r="A2164" s="186"/>
      <c r="B2164" s="183"/>
      <c r="C2164" s="183"/>
      <c r="D2164" s="183"/>
      <c r="E2164" s="184"/>
    </row>
    <row r="2165" spans="1:5" s="185" customFormat="1" x14ac:dyDescent="0.3">
      <c r="A2165" s="186"/>
      <c r="B2165" s="183"/>
      <c r="C2165" s="183"/>
      <c r="D2165" s="183"/>
      <c r="E2165" s="184"/>
    </row>
    <row r="2166" spans="1:5" s="185" customFormat="1" x14ac:dyDescent="0.3">
      <c r="A2166" s="186"/>
      <c r="B2166" s="183"/>
      <c r="C2166" s="183"/>
      <c r="D2166" s="183"/>
      <c r="E2166" s="184"/>
    </row>
    <row r="2167" spans="1:5" s="185" customFormat="1" x14ac:dyDescent="0.3">
      <c r="A2167" s="186"/>
      <c r="B2167" s="183"/>
      <c r="C2167" s="183"/>
      <c r="D2167" s="183"/>
      <c r="E2167" s="184"/>
    </row>
    <row r="2168" spans="1:5" s="185" customFormat="1" x14ac:dyDescent="0.3">
      <c r="A2168" s="186"/>
      <c r="B2168" s="183"/>
      <c r="C2168" s="183"/>
      <c r="D2168" s="183"/>
      <c r="E2168" s="184"/>
    </row>
    <row r="2169" spans="1:5" s="185" customFormat="1" x14ac:dyDescent="0.3">
      <c r="A2169" s="186"/>
      <c r="B2169" s="183"/>
      <c r="C2169" s="183"/>
      <c r="D2169" s="183"/>
      <c r="E2169" s="184"/>
    </row>
    <row r="2170" spans="1:5" s="185" customFormat="1" x14ac:dyDescent="0.3">
      <c r="A2170" s="186"/>
      <c r="B2170" s="183"/>
      <c r="C2170" s="183"/>
      <c r="D2170" s="183"/>
      <c r="E2170" s="184"/>
    </row>
    <row r="2171" spans="1:5" s="185" customFormat="1" x14ac:dyDescent="0.3">
      <c r="A2171" s="186"/>
      <c r="B2171" s="183"/>
      <c r="C2171" s="183"/>
      <c r="D2171" s="183"/>
      <c r="E2171" s="184"/>
    </row>
    <row r="2172" spans="1:5" s="185" customFormat="1" x14ac:dyDescent="0.3">
      <c r="A2172" s="186"/>
      <c r="B2172" s="183"/>
      <c r="C2172" s="183"/>
      <c r="D2172" s="183"/>
      <c r="E2172" s="184"/>
    </row>
    <row r="2173" spans="1:5" s="185" customFormat="1" x14ac:dyDescent="0.3">
      <c r="A2173" s="186"/>
      <c r="B2173" s="183"/>
      <c r="C2173" s="183"/>
      <c r="D2173" s="183"/>
      <c r="E2173" s="184"/>
    </row>
    <row r="2174" spans="1:5" s="185" customFormat="1" x14ac:dyDescent="0.3">
      <c r="A2174" s="186"/>
      <c r="B2174" s="183"/>
      <c r="C2174" s="183"/>
      <c r="D2174" s="183"/>
      <c r="E2174" s="184"/>
    </row>
    <row r="2175" spans="1:5" s="185" customFormat="1" x14ac:dyDescent="0.3">
      <c r="A2175" s="186"/>
      <c r="B2175" s="183"/>
      <c r="C2175" s="183"/>
      <c r="D2175" s="183"/>
      <c r="E2175" s="184"/>
    </row>
    <row r="2176" spans="1:5" s="185" customFormat="1" x14ac:dyDescent="0.3">
      <c r="A2176" s="186"/>
      <c r="B2176" s="183"/>
      <c r="C2176" s="183"/>
      <c r="D2176" s="183"/>
      <c r="E2176" s="184"/>
    </row>
    <row r="2177" spans="1:5" s="185" customFormat="1" x14ac:dyDescent="0.3">
      <c r="A2177" s="186"/>
      <c r="B2177" s="183"/>
      <c r="C2177" s="183"/>
      <c r="D2177" s="183"/>
      <c r="E2177" s="184"/>
    </row>
    <row r="2178" spans="1:5" s="185" customFormat="1" x14ac:dyDescent="0.3">
      <c r="A2178" s="186"/>
      <c r="B2178" s="183"/>
      <c r="C2178" s="183"/>
      <c r="D2178" s="183"/>
      <c r="E2178" s="184"/>
    </row>
    <row r="2179" spans="1:5" s="185" customFormat="1" x14ac:dyDescent="0.3">
      <c r="A2179" s="186"/>
      <c r="B2179" s="183"/>
      <c r="C2179" s="183"/>
      <c r="D2179" s="183"/>
      <c r="E2179" s="184"/>
    </row>
    <row r="2180" spans="1:5" s="185" customFormat="1" x14ac:dyDescent="0.3">
      <c r="A2180" s="186"/>
      <c r="B2180" s="183"/>
      <c r="C2180" s="183"/>
      <c r="D2180" s="183"/>
      <c r="E2180" s="184"/>
    </row>
    <row r="2181" spans="1:5" s="185" customFormat="1" x14ac:dyDescent="0.3">
      <c r="A2181" s="186"/>
      <c r="B2181" s="183"/>
      <c r="C2181" s="183"/>
      <c r="D2181" s="183"/>
      <c r="E2181" s="184"/>
    </row>
    <row r="2182" spans="1:5" s="185" customFormat="1" x14ac:dyDescent="0.3">
      <c r="A2182" s="186"/>
      <c r="B2182" s="183"/>
      <c r="C2182" s="183"/>
      <c r="D2182" s="183"/>
      <c r="E2182" s="184"/>
    </row>
    <row r="2183" spans="1:5" s="185" customFormat="1" x14ac:dyDescent="0.3">
      <c r="A2183" s="186"/>
      <c r="B2183" s="183"/>
      <c r="C2183" s="183"/>
      <c r="D2183" s="183"/>
      <c r="E2183" s="184"/>
    </row>
    <row r="2184" spans="1:5" s="185" customFormat="1" x14ac:dyDescent="0.3">
      <c r="A2184" s="186"/>
      <c r="B2184" s="183"/>
      <c r="C2184" s="183"/>
      <c r="D2184" s="183"/>
      <c r="E2184" s="184"/>
    </row>
    <row r="2185" spans="1:5" s="185" customFormat="1" x14ac:dyDescent="0.3">
      <c r="A2185" s="186"/>
      <c r="B2185" s="183"/>
      <c r="C2185" s="183"/>
      <c r="D2185" s="183"/>
      <c r="E2185" s="184"/>
    </row>
    <row r="2186" spans="1:5" s="185" customFormat="1" x14ac:dyDescent="0.3">
      <c r="A2186" s="186"/>
      <c r="B2186" s="183"/>
      <c r="C2186" s="183"/>
      <c r="D2186" s="183"/>
      <c r="E2186" s="184"/>
    </row>
    <row r="2187" spans="1:5" s="185" customFormat="1" x14ac:dyDescent="0.3">
      <c r="A2187" s="186"/>
      <c r="B2187" s="183"/>
      <c r="C2187" s="183"/>
      <c r="D2187" s="183"/>
      <c r="E2187" s="184"/>
    </row>
    <row r="2188" spans="1:5" s="185" customFormat="1" x14ac:dyDescent="0.3">
      <c r="A2188" s="186"/>
      <c r="B2188" s="183"/>
      <c r="C2188" s="183"/>
      <c r="D2188" s="183"/>
      <c r="E2188" s="184"/>
    </row>
    <row r="2189" spans="1:5" s="185" customFormat="1" x14ac:dyDescent="0.3">
      <c r="A2189" s="186"/>
      <c r="B2189" s="183"/>
      <c r="C2189" s="183"/>
      <c r="D2189" s="183"/>
      <c r="E2189" s="184"/>
    </row>
    <row r="2190" spans="1:5" s="185" customFormat="1" x14ac:dyDescent="0.3">
      <c r="A2190" s="186"/>
      <c r="B2190" s="183"/>
      <c r="C2190" s="183"/>
      <c r="D2190" s="183"/>
      <c r="E2190" s="184"/>
    </row>
    <row r="2191" spans="1:5" s="185" customFormat="1" x14ac:dyDescent="0.3">
      <c r="A2191" s="186"/>
      <c r="B2191" s="183"/>
      <c r="C2191" s="183"/>
      <c r="D2191" s="183"/>
      <c r="E2191" s="184"/>
    </row>
    <row r="2192" spans="1:5" s="185" customFormat="1" x14ac:dyDescent="0.3">
      <c r="A2192" s="186"/>
      <c r="B2192" s="183"/>
      <c r="C2192" s="183"/>
      <c r="D2192" s="183"/>
      <c r="E2192" s="184"/>
    </row>
    <row r="2193" spans="1:5" s="185" customFormat="1" x14ac:dyDescent="0.3">
      <c r="A2193" s="186"/>
      <c r="B2193" s="183"/>
      <c r="C2193" s="183"/>
      <c r="D2193" s="183"/>
      <c r="E2193" s="184"/>
    </row>
    <row r="2194" spans="1:5" s="185" customFormat="1" x14ac:dyDescent="0.3">
      <c r="A2194" s="186"/>
      <c r="B2194" s="183"/>
      <c r="C2194" s="183"/>
      <c r="D2194" s="183"/>
      <c r="E2194" s="184"/>
    </row>
    <row r="2195" spans="1:5" s="185" customFormat="1" x14ac:dyDescent="0.3">
      <c r="A2195" s="186"/>
      <c r="B2195" s="183"/>
      <c r="C2195" s="183"/>
      <c r="D2195" s="183"/>
      <c r="E2195" s="184"/>
    </row>
    <row r="2196" spans="1:5" s="185" customFormat="1" x14ac:dyDescent="0.3">
      <c r="A2196" s="186"/>
      <c r="B2196" s="183"/>
      <c r="C2196" s="183"/>
      <c r="D2196" s="183"/>
      <c r="E2196" s="184"/>
    </row>
    <row r="2197" spans="1:5" s="185" customFormat="1" x14ac:dyDescent="0.3">
      <c r="A2197" s="186"/>
      <c r="B2197" s="183"/>
      <c r="C2197" s="183"/>
      <c r="D2197" s="183"/>
      <c r="E2197" s="184"/>
    </row>
    <row r="2198" spans="1:5" s="185" customFormat="1" x14ac:dyDescent="0.3">
      <c r="A2198" s="186"/>
      <c r="B2198" s="183"/>
      <c r="C2198" s="183"/>
      <c r="D2198" s="183"/>
      <c r="E2198" s="184"/>
    </row>
    <row r="2199" spans="1:5" s="185" customFormat="1" x14ac:dyDescent="0.3">
      <c r="A2199" s="186"/>
      <c r="B2199" s="183"/>
      <c r="C2199" s="183"/>
      <c r="D2199" s="183"/>
      <c r="E2199" s="184"/>
    </row>
    <row r="2200" spans="1:5" s="185" customFormat="1" x14ac:dyDescent="0.3">
      <c r="A2200" s="186"/>
      <c r="B2200" s="183"/>
      <c r="C2200" s="183"/>
      <c r="D2200" s="183"/>
      <c r="E2200" s="184"/>
    </row>
    <row r="2201" spans="1:5" s="185" customFormat="1" x14ac:dyDescent="0.3">
      <c r="A2201" s="186"/>
      <c r="B2201" s="183"/>
      <c r="C2201" s="183"/>
      <c r="D2201" s="183"/>
      <c r="E2201" s="184"/>
    </row>
    <row r="2202" spans="1:5" s="185" customFormat="1" x14ac:dyDescent="0.3">
      <c r="A2202" s="186"/>
      <c r="B2202" s="183"/>
      <c r="C2202" s="183"/>
      <c r="D2202" s="183"/>
      <c r="E2202" s="184"/>
    </row>
    <row r="2203" spans="1:5" s="185" customFormat="1" x14ac:dyDescent="0.3">
      <c r="A2203" s="186"/>
      <c r="B2203" s="183"/>
      <c r="C2203" s="183"/>
      <c r="D2203" s="183"/>
      <c r="E2203" s="184"/>
    </row>
    <row r="2204" spans="1:5" s="185" customFormat="1" x14ac:dyDescent="0.3">
      <c r="A2204" s="186"/>
      <c r="B2204" s="183"/>
      <c r="C2204" s="183"/>
      <c r="D2204" s="183"/>
      <c r="E2204" s="184"/>
    </row>
    <row r="2205" spans="1:5" s="185" customFormat="1" x14ac:dyDescent="0.3">
      <c r="A2205" s="186"/>
      <c r="B2205" s="183"/>
      <c r="C2205" s="183"/>
      <c r="D2205" s="183"/>
      <c r="E2205" s="184"/>
    </row>
    <row r="2206" spans="1:5" s="185" customFormat="1" x14ac:dyDescent="0.3">
      <c r="A2206" s="186"/>
      <c r="B2206" s="183"/>
      <c r="C2206" s="183"/>
      <c r="D2206" s="183"/>
      <c r="E2206" s="184"/>
    </row>
    <row r="2207" spans="1:5" s="185" customFormat="1" x14ac:dyDescent="0.3">
      <c r="A2207" s="186"/>
      <c r="B2207" s="183"/>
      <c r="C2207" s="183"/>
      <c r="D2207" s="183"/>
      <c r="E2207" s="184"/>
    </row>
    <row r="2208" spans="1:5" s="185" customFormat="1" x14ac:dyDescent="0.3">
      <c r="A2208" s="186"/>
      <c r="B2208" s="183"/>
      <c r="C2208" s="183"/>
      <c r="D2208" s="183"/>
      <c r="E2208" s="184"/>
    </row>
    <row r="2209" spans="1:5" s="185" customFormat="1" x14ac:dyDescent="0.3">
      <c r="A2209" s="186"/>
      <c r="B2209" s="183"/>
      <c r="C2209" s="183"/>
      <c r="D2209" s="183"/>
      <c r="E2209" s="184"/>
    </row>
    <row r="2210" spans="1:5" s="185" customFormat="1" x14ac:dyDescent="0.3">
      <c r="A2210" s="186"/>
      <c r="B2210" s="183"/>
      <c r="C2210" s="183"/>
      <c r="D2210" s="183"/>
      <c r="E2210" s="184"/>
    </row>
    <row r="2211" spans="1:5" s="185" customFormat="1" x14ac:dyDescent="0.3">
      <c r="A2211" s="186"/>
      <c r="B2211" s="183"/>
      <c r="C2211" s="183"/>
      <c r="D2211" s="183"/>
      <c r="E2211" s="184"/>
    </row>
    <row r="2212" spans="1:5" s="185" customFormat="1" x14ac:dyDescent="0.3">
      <c r="A2212" s="186"/>
      <c r="B2212" s="183"/>
      <c r="C2212" s="183"/>
      <c r="D2212" s="183"/>
      <c r="E2212" s="184"/>
    </row>
    <row r="2213" spans="1:5" s="185" customFormat="1" x14ac:dyDescent="0.3">
      <c r="A2213" s="186"/>
      <c r="B2213" s="183"/>
      <c r="C2213" s="183"/>
      <c r="D2213" s="183"/>
      <c r="E2213" s="184"/>
    </row>
    <row r="2214" spans="1:5" s="185" customFormat="1" x14ac:dyDescent="0.3">
      <c r="A2214" s="186"/>
      <c r="B2214" s="183"/>
      <c r="C2214" s="183"/>
      <c r="D2214" s="183"/>
      <c r="E2214" s="184"/>
    </row>
    <row r="2215" spans="1:5" s="185" customFormat="1" x14ac:dyDescent="0.3">
      <c r="A2215" s="186"/>
      <c r="B2215" s="183"/>
      <c r="C2215" s="183"/>
      <c r="D2215" s="183"/>
      <c r="E2215" s="184"/>
    </row>
    <row r="2216" spans="1:5" s="185" customFormat="1" x14ac:dyDescent="0.3">
      <c r="A2216" s="186"/>
      <c r="B2216" s="183"/>
      <c r="C2216" s="183"/>
      <c r="D2216" s="183"/>
      <c r="E2216" s="184"/>
    </row>
    <row r="2217" spans="1:5" s="185" customFormat="1" x14ac:dyDescent="0.3">
      <c r="A2217" s="186"/>
      <c r="B2217" s="183"/>
      <c r="C2217" s="183"/>
      <c r="D2217" s="183"/>
      <c r="E2217" s="184"/>
    </row>
    <row r="2218" spans="1:5" s="185" customFormat="1" x14ac:dyDescent="0.3">
      <c r="A2218" s="186"/>
      <c r="B2218" s="183"/>
      <c r="C2218" s="183"/>
      <c r="D2218" s="183"/>
      <c r="E2218" s="184"/>
    </row>
    <row r="2219" spans="1:5" s="185" customFormat="1" x14ac:dyDescent="0.3">
      <c r="A2219" s="186"/>
      <c r="B2219" s="183"/>
      <c r="C2219" s="183"/>
      <c r="D2219" s="183"/>
      <c r="E2219" s="184"/>
    </row>
    <row r="2220" spans="1:5" s="185" customFormat="1" x14ac:dyDescent="0.3">
      <c r="A2220" s="186"/>
      <c r="B2220" s="183"/>
      <c r="C2220" s="183"/>
      <c r="D2220" s="183"/>
      <c r="E2220" s="184"/>
    </row>
    <row r="2221" spans="1:5" s="185" customFormat="1" x14ac:dyDescent="0.3">
      <c r="A2221" s="186"/>
      <c r="B2221" s="183"/>
      <c r="C2221" s="183"/>
      <c r="D2221" s="183"/>
      <c r="E2221" s="184"/>
    </row>
    <row r="2222" spans="1:5" s="185" customFormat="1" x14ac:dyDescent="0.3">
      <c r="A2222" s="186"/>
      <c r="B2222" s="183"/>
      <c r="C2222" s="183"/>
      <c r="D2222" s="183"/>
      <c r="E2222" s="184"/>
    </row>
    <row r="2223" spans="1:5" s="185" customFormat="1" x14ac:dyDescent="0.3">
      <c r="A2223" s="186"/>
      <c r="B2223" s="183"/>
      <c r="C2223" s="183"/>
      <c r="D2223" s="183"/>
      <c r="E2223" s="184"/>
    </row>
    <row r="2224" spans="1:5" s="185" customFormat="1" x14ac:dyDescent="0.3">
      <c r="A2224" s="186"/>
      <c r="B2224" s="183"/>
      <c r="C2224" s="183"/>
      <c r="D2224" s="183"/>
      <c r="E2224" s="184"/>
    </row>
    <row r="2225" spans="1:5" s="185" customFormat="1" x14ac:dyDescent="0.3">
      <c r="A2225" s="186"/>
      <c r="B2225" s="183"/>
      <c r="C2225" s="183"/>
      <c r="D2225" s="183"/>
      <c r="E2225" s="184"/>
    </row>
    <row r="2226" spans="1:5" s="185" customFormat="1" x14ac:dyDescent="0.3">
      <c r="A2226" s="186"/>
      <c r="B2226" s="183"/>
      <c r="C2226" s="183"/>
      <c r="D2226" s="183"/>
      <c r="E2226" s="184"/>
    </row>
    <row r="2227" spans="1:5" s="185" customFormat="1" x14ac:dyDescent="0.3">
      <c r="A2227" s="186"/>
      <c r="B2227" s="183"/>
      <c r="C2227" s="183"/>
      <c r="D2227" s="183"/>
      <c r="E2227" s="184"/>
    </row>
    <row r="2228" spans="1:5" s="185" customFormat="1" x14ac:dyDescent="0.3">
      <c r="A2228" s="186"/>
      <c r="B2228" s="183"/>
      <c r="C2228" s="183"/>
      <c r="D2228" s="183"/>
      <c r="E2228" s="184"/>
    </row>
    <row r="2229" spans="1:5" s="185" customFormat="1" x14ac:dyDescent="0.3">
      <c r="A2229" s="186"/>
      <c r="B2229" s="183"/>
      <c r="C2229" s="183"/>
      <c r="D2229" s="183"/>
      <c r="E2229" s="184"/>
    </row>
    <row r="2230" spans="1:5" s="185" customFormat="1" x14ac:dyDescent="0.3">
      <c r="A2230" s="186"/>
      <c r="B2230" s="183"/>
      <c r="C2230" s="183"/>
      <c r="D2230" s="183"/>
      <c r="E2230" s="184"/>
    </row>
    <row r="2231" spans="1:5" s="185" customFormat="1" x14ac:dyDescent="0.3">
      <c r="A2231" s="186"/>
      <c r="B2231" s="183"/>
      <c r="C2231" s="183"/>
      <c r="D2231" s="183"/>
      <c r="E2231" s="184"/>
    </row>
    <row r="2232" spans="1:5" s="185" customFormat="1" x14ac:dyDescent="0.3">
      <c r="A2232" s="186"/>
      <c r="B2232" s="183"/>
      <c r="C2232" s="183"/>
      <c r="D2232" s="183"/>
      <c r="E2232" s="184"/>
    </row>
    <row r="2233" spans="1:5" s="185" customFormat="1" x14ac:dyDescent="0.3">
      <c r="A2233" s="186"/>
      <c r="B2233" s="183"/>
      <c r="C2233" s="183"/>
      <c r="D2233" s="183"/>
      <c r="E2233" s="184"/>
    </row>
    <row r="2234" spans="1:5" s="185" customFormat="1" x14ac:dyDescent="0.3">
      <c r="A2234" s="186"/>
      <c r="B2234" s="183"/>
      <c r="C2234" s="183"/>
      <c r="D2234" s="183"/>
      <c r="E2234" s="184"/>
    </row>
    <row r="2235" spans="1:5" s="185" customFormat="1" x14ac:dyDescent="0.3">
      <c r="A2235" s="186"/>
      <c r="B2235" s="183"/>
      <c r="C2235" s="183"/>
      <c r="D2235" s="183"/>
      <c r="E2235" s="184"/>
    </row>
    <row r="2236" spans="1:5" s="185" customFormat="1" x14ac:dyDescent="0.3">
      <c r="A2236" s="186"/>
      <c r="B2236" s="183"/>
      <c r="C2236" s="183"/>
      <c r="D2236" s="183"/>
      <c r="E2236" s="184"/>
    </row>
    <row r="2237" spans="1:5" s="185" customFormat="1" x14ac:dyDescent="0.3">
      <c r="A2237" s="186"/>
      <c r="B2237" s="183"/>
      <c r="C2237" s="183"/>
      <c r="D2237" s="183"/>
      <c r="E2237" s="184"/>
    </row>
    <row r="2238" spans="1:5" s="185" customFormat="1" x14ac:dyDescent="0.3">
      <c r="A2238" s="186"/>
      <c r="B2238" s="183"/>
      <c r="C2238" s="183"/>
      <c r="D2238" s="183"/>
      <c r="E2238" s="184"/>
    </row>
    <row r="2239" spans="1:5" s="185" customFormat="1" x14ac:dyDescent="0.3">
      <c r="A2239" s="186"/>
      <c r="B2239" s="183"/>
      <c r="C2239" s="183"/>
      <c r="D2239" s="183"/>
      <c r="E2239" s="184"/>
    </row>
    <row r="2240" spans="1:5" s="185" customFormat="1" x14ac:dyDescent="0.3">
      <c r="A2240" s="186"/>
      <c r="B2240" s="183"/>
      <c r="C2240" s="183"/>
      <c r="D2240" s="183"/>
      <c r="E2240" s="184"/>
    </row>
    <row r="2241" spans="1:5" s="185" customFormat="1" x14ac:dyDescent="0.3">
      <c r="A2241" s="186"/>
      <c r="B2241" s="183"/>
      <c r="C2241" s="183"/>
      <c r="D2241" s="183"/>
      <c r="E2241" s="184"/>
    </row>
    <row r="2242" spans="1:5" s="185" customFormat="1" x14ac:dyDescent="0.3">
      <c r="A2242" s="186"/>
      <c r="B2242" s="183"/>
      <c r="C2242" s="183"/>
      <c r="D2242" s="183"/>
      <c r="E2242" s="184"/>
    </row>
    <row r="2243" spans="1:5" s="185" customFormat="1" x14ac:dyDescent="0.3">
      <c r="A2243" s="186"/>
      <c r="B2243" s="183"/>
      <c r="C2243" s="183"/>
      <c r="D2243" s="183"/>
      <c r="E2243" s="184"/>
    </row>
    <row r="2244" spans="1:5" s="185" customFormat="1" x14ac:dyDescent="0.3">
      <c r="A2244" s="186"/>
      <c r="B2244" s="183"/>
      <c r="C2244" s="183"/>
      <c r="D2244" s="183"/>
      <c r="E2244" s="184"/>
    </row>
    <row r="2245" spans="1:5" s="185" customFormat="1" x14ac:dyDescent="0.3">
      <c r="A2245" s="186"/>
      <c r="B2245" s="183"/>
      <c r="C2245" s="183"/>
      <c r="D2245" s="183"/>
      <c r="E2245" s="184"/>
    </row>
    <row r="2246" spans="1:5" s="185" customFormat="1" x14ac:dyDescent="0.3">
      <c r="A2246" s="186"/>
      <c r="B2246" s="183"/>
      <c r="C2246" s="183"/>
      <c r="D2246" s="183"/>
      <c r="E2246" s="184"/>
    </row>
    <row r="2247" spans="1:5" s="185" customFormat="1" x14ac:dyDescent="0.3">
      <c r="A2247" s="186"/>
      <c r="B2247" s="183"/>
      <c r="C2247" s="183"/>
      <c r="D2247" s="183"/>
      <c r="E2247" s="184"/>
    </row>
    <row r="2248" spans="1:5" s="185" customFormat="1" x14ac:dyDescent="0.3">
      <c r="A2248" s="186"/>
      <c r="B2248" s="183"/>
      <c r="C2248" s="183"/>
      <c r="D2248" s="183"/>
      <c r="E2248" s="184"/>
    </row>
    <row r="2249" spans="1:5" s="185" customFormat="1" x14ac:dyDescent="0.3">
      <c r="A2249" s="186"/>
      <c r="B2249" s="183"/>
      <c r="C2249" s="183"/>
      <c r="D2249" s="183"/>
      <c r="E2249" s="184"/>
    </row>
    <row r="2250" spans="1:5" s="185" customFormat="1" x14ac:dyDescent="0.3">
      <c r="A2250" s="186"/>
      <c r="B2250" s="183"/>
      <c r="C2250" s="183"/>
      <c r="D2250" s="183"/>
      <c r="E2250" s="184"/>
    </row>
    <row r="2251" spans="1:5" s="185" customFormat="1" x14ac:dyDescent="0.3">
      <c r="A2251" s="186"/>
      <c r="B2251" s="183"/>
      <c r="C2251" s="183"/>
      <c r="D2251" s="183"/>
      <c r="E2251" s="184"/>
    </row>
    <row r="2252" spans="1:5" s="185" customFormat="1" x14ac:dyDescent="0.3">
      <c r="A2252" s="186"/>
      <c r="B2252" s="183"/>
      <c r="C2252" s="183"/>
      <c r="D2252" s="183"/>
      <c r="E2252" s="184"/>
    </row>
    <row r="2253" spans="1:5" s="185" customFormat="1" x14ac:dyDescent="0.3">
      <c r="A2253" s="186"/>
      <c r="B2253" s="183"/>
      <c r="C2253" s="183"/>
      <c r="D2253" s="183"/>
      <c r="E2253" s="184"/>
    </row>
    <row r="2254" spans="1:5" s="185" customFormat="1" x14ac:dyDescent="0.3">
      <c r="A2254" s="186"/>
      <c r="B2254" s="183"/>
      <c r="C2254" s="183"/>
      <c r="D2254" s="183"/>
      <c r="E2254" s="184"/>
    </row>
    <row r="2255" spans="1:5" s="185" customFormat="1" x14ac:dyDescent="0.3">
      <c r="A2255" s="186"/>
      <c r="B2255" s="183"/>
      <c r="C2255" s="183"/>
      <c r="D2255" s="183"/>
      <c r="E2255" s="184"/>
    </row>
    <row r="2256" spans="1:5" s="185" customFormat="1" x14ac:dyDescent="0.3">
      <c r="A2256" s="186"/>
      <c r="B2256" s="183"/>
      <c r="C2256" s="183"/>
      <c r="D2256" s="183"/>
      <c r="E2256" s="184"/>
    </row>
    <row r="2257" spans="1:5" s="185" customFormat="1" x14ac:dyDescent="0.3">
      <c r="A2257" s="186"/>
      <c r="B2257" s="183"/>
      <c r="C2257" s="183"/>
      <c r="D2257" s="183"/>
      <c r="E2257" s="184"/>
    </row>
    <row r="2258" spans="1:5" s="185" customFormat="1" x14ac:dyDescent="0.3">
      <c r="A2258" s="186"/>
      <c r="B2258" s="183"/>
      <c r="C2258" s="183"/>
      <c r="D2258" s="183"/>
      <c r="E2258" s="184"/>
    </row>
    <row r="2259" spans="1:5" s="185" customFormat="1" x14ac:dyDescent="0.3">
      <c r="A2259" s="186"/>
      <c r="B2259" s="183"/>
      <c r="C2259" s="183"/>
      <c r="D2259" s="183"/>
      <c r="E2259" s="184"/>
    </row>
    <row r="2260" spans="1:5" s="185" customFormat="1" x14ac:dyDescent="0.3">
      <c r="A2260" s="186"/>
      <c r="B2260" s="183"/>
      <c r="C2260" s="183"/>
      <c r="D2260" s="183"/>
      <c r="E2260" s="184"/>
    </row>
    <row r="2261" spans="1:5" s="185" customFormat="1" x14ac:dyDescent="0.3">
      <c r="A2261" s="186"/>
      <c r="B2261" s="183"/>
      <c r="C2261" s="183"/>
      <c r="D2261" s="183"/>
      <c r="E2261" s="184"/>
    </row>
    <row r="2262" spans="1:5" s="185" customFormat="1" x14ac:dyDescent="0.3">
      <c r="A2262" s="186"/>
      <c r="B2262" s="183"/>
      <c r="C2262" s="183"/>
      <c r="D2262" s="183"/>
      <c r="E2262" s="184"/>
    </row>
    <row r="2263" spans="1:5" s="185" customFormat="1" x14ac:dyDescent="0.3">
      <c r="A2263" s="186"/>
      <c r="B2263" s="183"/>
      <c r="C2263" s="183"/>
      <c r="D2263" s="183"/>
      <c r="E2263" s="184"/>
    </row>
    <row r="2264" spans="1:5" s="185" customFormat="1" x14ac:dyDescent="0.3">
      <c r="A2264" s="186"/>
      <c r="B2264" s="183"/>
      <c r="C2264" s="183"/>
      <c r="D2264" s="183"/>
      <c r="E2264" s="184"/>
    </row>
    <row r="2265" spans="1:5" s="185" customFormat="1" x14ac:dyDescent="0.3">
      <c r="A2265" s="186"/>
      <c r="B2265" s="183"/>
      <c r="C2265" s="183"/>
      <c r="D2265" s="183"/>
      <c r="E2265" s="184"/>
    </row>
    <row r="2266" spans="1:5" s="185" customFormat="1" x14ac:dyDescent="0.3">
      <c r="A2266" s="186"/>
      <c r="B2266" s="183"/>
      <c r="C2266" s="183"/>
      <c r="D2266" s="183"/>
      <c r="E2266" s="184"/>
    </row>
    <row r="2267" spans="1:5" s="185" customFormat="1" x14ac:dyDescent="0.3">
      <c r="A2267" s="186"/>
      <c r="B2267" s="183"/>
      <c r="C2267" s="183"/>
      <c r="D2267" s="183"/>
      <c r="E2267" s="184"/>
    </row>
    <row r="2268" spans="1:5" s="185" customFormat="1" x14ac:dyDescent="0.3">
      <c r="A2268" s="186"/>
      <c r="B2268" s="183"/>
      <c r="C2268" s="183"/>
      <c r="D2268" s="183"/>
      <c r="E2268" s="184"/>
    </row>
    <row r="2269" spans="1:5" s="185" customFormat="1" x14ac:dyDescent="0.3">
      <c r="A2269" s="186"/>
      <c r="B2269" s="183"/>
      <c r="C2269" s="183"/>
      <c r="D2269" s="183"/>
      <c r="E2269" s="184"/>
    </row>
    <row r="2270" spans="1:5" s="185" customFormat="1" x14ac:dyDescent="0.3">
      <c r="A2270" s="186"/>
      <c r="B2270" s="183"/>
      <c r="C2270" s="183"/>
      <c r="D2270" s="183"/>
      <c r="E2270" s="184"/>
    </row>
    <row r="2271" spans="1:5" s="185" customFormat="1" x14ac:dyDescent="0.3">
      <c r="A2271" s="186"/>
      <c r="B2271" s="183"/>
      <c r="C2271" s="183"/>
      <c r="D2271" s="183"/>
      <c r="E2271" s="184"/>
    </row>
    <row r="2272" spans="1:5" s="185" customFormat="1" x14ac:dyDescent="0.3">
      <c r="A2272" s="186"/>
      <c r="B2272" s="183"/>
      <c r="C2272" s="183"/>
      <c r="D2272" s="183"/>
      <c r="E2272" s="184"/>
    </row>
    <row r="2273" spans="1:5" s="185" customFormat="1" x14ac:dyDescent="0.3">
      <c r="A2273" s="186"/>
      <c r="B2273" s="183"/>
      <c r="C2273" s="183"/>
      <c r="D2273" s="183"/>
      <c r="E2273" s="184"/>
    </row>
    <row r="2274" spans="1:5" s="185" customFormat="1" x14ac:dyDescent="0.3">
      <c r="A2274" s="186"/>
      <c r="B2274" s="183"/>
      <c r="C2274" s="183"/>
      <c r="D2274" s="183"/>
      <c r="E2274" s="184"/>
    </row>
    <row r="2275" spans="1:5" s="185" customFormat="1" x14ac:dyDescent="0.3">
      <c r="A2275" s="186"/>
      <c r="B2275" s="183"/>
      <c r="C2275" s="183"/>
      <c r="D2275" s="183"/>
      <c r="E2275" s="184"/>
    </row>
    <row r="2276" spans="1:5" s="185" customFormat="1" x14ac:dyDescent="0.3">
      <c r="A2276" s="186"/>
      <c r="B2276" s="183"/>
      <c r="C2276" s="183"/>
      <c r="D2276" s="183"/>
      <c r="E2276" s="184"/>
    </row>
    <row r="2277" spans="1:5" s="185" customFormat="1" x14ac:dyDescent="0.3">
      <c r="A2277" s="186"/>
      <c r="B2277" s="183"/>
      <c r="C2277" s="183"/>
      <c r="D2277" s="183"/>
      <c r="E2277" s="184"/>
    </row>
    <row r="2278" spans="1:5" s="185" customFormat="1" x14ac:dyDescent="0.3">
      <c r="A2278" s="186"/>
      <c r="B2278" s="183"/>
      <c r="C2278" s="183"/>
      <c r="D2278" s="183"/>
      <c r="E2278" s="184"/>
    </row>
    <row r="2279" spans="1:5" s="185" customFormat="1" x14ac:dyDescent="0.3">
      <c r="A2279" s="186"/>
      <c r="B2279" s="183"/>
      <c r="C2279" s="183"/>
      <c r="D2279" s="183"/>
      <c r="E2279" s="184"/>
    </row>
    <row r="2280" spans="1:5" s="185" customFormat="1" x14ac:dyDescent="0.3">
      <c r="A2280" s="186"/>
      <c r="B2280" s="183"/>
      <c r="C2280" s="183"/>
      <c r="D2280" s="183"/>
      <c r="E2280" s="184"/>
    </row>
    <row r="2281" spans="1:5" s="185" customFormat="1" x14ac:dyDescent="0.3">
      <c r="A2281" s="186"/>
      <c r="B2281" s="183"/>
      <c r="C2281" s="183"/>
      <c r="D2281" s="183"/>
      <c r="E2281" s="184"/>
    </row>
    <row r="2282" spans="1:5" s="185" customFormat="1" x14ac:dyDescent="0.3">
      <c r="A2282" s="186"/>
      <c r="B2282" s="183"/>
      <c r="C2282" s="183"/>
      <c r="D2282" s="183"/>
      <c r="E2282" s="184"/>
    </row>
    <row r="2283" spans="1:5" s="185" customFormat="1" x14ac:dyDescent="0.3">
      <c r="A2283" s="186"/>
      <c r="B2283" s="183"/>
      <c r="C2283" s="183"/>
      <c r="D2283" s="183"/>
      <c r="E2283" s="184"/>
    </row>
    <row r="2284" spans="1:5" s="185" customFormat="1" x14ac:dyDescent="0.3">
      <c r="A2284" s="186"/>
      <c r="B2284" s="183"/>
      <c r="C2284" s="183"/>
      <c r="D2284" s="183"/>
      <c r="E2284" s="184"/>
    </row>
    <row r="2285" spans="1:5" s="185" customFormat="1" x14ac:dyDescent="0.3">
      <c r="A2285" s="186"/>
      <c r="B2285" s="183"/>
      <c r="C2285" s="183"/>
      <c r="D2285" s="183"/>
      <c r="E2285" s="184"/>
    </row>
    <row r="2286" spans="1:5" s="185" customFormat="1" x14ac:dyDescent="0.3">
      <c r="A2286" s="186"/>
      <c r="B2286" s="183"/>
      <c r="C2286" s="183"/>
      <c r="D2286" s="183"/>
      <c r="E2286" s="184"/>
    </row>
    <row r="2287" spans="1:5" s="185" customFormat="1" x14ac:dyDescent="0.3">
      <c r="A2287" s="186"/>
      <c r="B2287" s="183"/>
      <c r="C2287" s="183"/>
      <c r="D2287" s="183"/>
      <c r="E2287" s="184"/>
    </row>
    <row r="2288" spans="1:5" s="185" customFormat="1" x14ac:dyDescent="0.3">
      <c r="A2288" s="186"/>
      <c r="B2288" s="183"/>
      <c r="C2288" s="183"/>
      <c r="D2288" s="183"/>
      <c r="E2288" s="184"/>
    </row>
    <row r="2289" spans="1:5" s="185" customFormat="1" x14ac:dyDescent="0.3">
      <c r="A2289" s="186"/>
      <c r="B2289" s="183"/>
      <c r="C2289" s="183"/>
      <c r="D2289" s="183"/>
      <c r="E2289" s="184"/>
    </row>
    <row r="2290" spans="1:5" s="185" customFormat="1" x14ac:dyDescent="0.3">
      <c r="A2290" s="186"/>
      <c r="B2290" s="183"/>
      <c r="C2290" s="183"/>
      <c r="D2290" s="183"/>
      <c r="E2290" s="184"/>
    </row>
    <row r="2291" spans="1:5" s="185" customFormat="1" x14ac:dyDescent="0.3">
      <c r="A2291" s="186"/>
      <c r="B2291" s="183"/>
      <c r="C2291" s="183"/>
      <c r="D2291" s="183"/>
      <c r="E2291" s="184"/>
    </row>
    <row r="2292" spans="1:5" s="185" customFormat="1" x14ac:dyDescent="0.3">
      <c r="A2292" s="186"/>
      <c r="B2292" s="183"/>
      <c r="C2292" s="183"/>
      <c r="D2292" s="183"/>
      <c r="E2292" s="184"/>
    </row>
    <row r="2293" spans="1:5" s="185" customFormat="1" x14ac:dyDescent="0.3">
      <c r="A2293" s="186"/>
      <c r="B2293" s="183"/>
      <c r="C2293" s="183"/>
      <c r="D2293" s="183"/>
      <c r="E2293" s="184"/>
    </row>
    <row r="2294" spans="1:5" s="185" customFormat="1" x14ac:dyDescent="0.3">
      <c r="A2294" s="186"/>
      <c r="B2294" s="183"/>
      <c r="C2294" s="183"/>
      <c r="D2294" s="183"/>
      <c r="E2294" s="184"/>
    </row>
    <row r="2295" spans="1:5" s="185" customFormat="1" x14ac:dyDescent="0.3">
      <c r="A2295" s="186"/>
      <c r="B2295" s="183"/>
      <c r="C2295" s="183"/>
      <c r="D2295" s="183"/>
      <c r="E2295" s="184"/>
    </row>
    <row r="2296" spans="1:5" s="185" customFormat="1" x14ac:dyDescent="0.3">
      <c r="A2296" s="186"/>
      <c r="B2296" s="183"/>
      <c r="C2296" s="183"/>
      <c r="D2296" s="183"/>
      <c r="E2296" s="184"/>
    </row>
    <row r="2297" spans="1:5" s="185" customFormat="1" x14ac:dyDescent="0.3">
      <c r="A2297" s="186"/>
      <c r="B2297" s="183"/>
      <c r="C2297" s="183"/>
      <c r="D2297" s="183"/>
      <c r="E2297" s="184"/>
    </row>
    <row r="2298" spans="1:5" s="185" customFormat="1" x14ac:dyDescent="0.3">
      <c r="A2298" s="186"/>
      <c r="B2298" s="183"/>
      <c r="C2298" s="183"/>
      <c r="D2298" s="183"/>
      <c r="E2298" s="184"/>
    </row>
    <row r="2299" spans="1:5" s="185" customFormat="1" x14ac:dyDescent="0.3">
      <c r="A2299" s="186"/>
      <c r="B2299" s="183"/>
      <c r="C2299" s="183"/>
      <c r="D2299" s="183"/>
      <c r="E2299" s="184"/>
    </row>
    <row r="2300" spans="1:5" s="185" customFormat="1" x14ac:dyDescent="0.3">
      <c r="A2300" s="186"/>
      <c r="B2300" s="183"/>
      <c r="C2300" s="183"/>
      <c r="D2300" s="183"/>
      <c r="E2300" s="184"/>
    </row>
    <row r="2301" spans="1:5" s="185" customFormat="1" x14ac:dyDescent="0.3">
      <c r="A2301" s="186"/>
      <c r="B2301" s="183"/>
      <c r="C2301" s="183"/>
      <c r="D2301" s="183"/>
      <c r="E2301" s="184"/>
    </row>
    <row r="2302" spans="1:5" s="185" customFormat="1" x14ac:dyDescent="0.3">
      <c r="A2302" s="186"/>
      <c r="B2302" s="183"/>
      <c r="C2302" s="183"/>
      <c r="D2302" s="183"/>
      <c r="E2302" s="184"/>
    </row>
    <row r="2303" spans="1:5" s="185" customFormat="1" x14ac:dyDescent="0.3">
      <c r="A2303" s="186"/>
      <c r="B2303" s="183"/>
      <c r="C2303" s="183"/>
      <c r="D2303" s="183"/>
      <c r="E2303" s="184"/>
    </row>
    <row r="2304" spans="1:5" s="185" customFormat="1" x14ac:dyDescent="0.3">
      <c r="A2304" s="186"/>
      <c r="B2304" s="183"/>
      <c r="C2304" s="183"/>
      <c r="D2304" s="183"/>
      <c r="E2304" s="184"/>
    </row>
    <row r="2305" spans="1:5" s="185" customFormat="1" x14ac:dyDescent="0.3">
      <c r="A2305" s="186"/>
      <c r="B2305" s="183"/>
      <c r="C2305" s="183"/>
      <c r="D2305" s="183"/>
      <c r="E2305" s="184"/>
    </row>
    <row r="2306" spans="1:5" s="185" customFormat="1" x14ac:dyDescent="0.3">
      <c r="A2306" s="186"/>
      <c r="B2306" s="183"/>
      <c r="C2306" s="183"/>
      <c r="D2306" s="183"/>
      <c r="E2306" s="184"/>
    </row>
    <row r="2307" spans="1:5" s="185" customFormat="1" x14ac:dyDescent="0.3">
      <c r="A2307" s="186"/>
      <c r="B2307" s="183"/>
      <c r="C2307" s="183"/>
      <c r="D2307" s="183"/>
      <c r="E2307" s="184"/>
    </row>
    <row r="2308" spans="1:5" s="185" customFormat="1" x14ac:dyDescent="0.3">
      <c r="A2308" s="186"/>
      <c r="B2308" s="183"/>
      <c r="C2308" s="183"/>
      <c r="D2308" s="183"/>
      <c r="E2308" s="184"/>
    </row>
    <row r="2309" spans="1:5" s="185" customFormat="1" x14ac:dyDescent="0.3">
      <c r="A2309" s="186"/>
      <c r="B2309" s="183"/>
      <c r="C2309" s="183"/>
      <c r="D2309" s="183"/>
      <c r="E2309" s="184"/>
    </row>
    <row r="2310" spans="1:5" s="185" customFormat="1" x14ac:dyDescent="0.3">
      <c r="A2310" s="186"/>
      <c r="B2310" s="183"/>
      <c r="C2310" s="183"/>
      <c r="D2310" s="183"/>
      <c r="E2310" s="184"/>
    </row>
    <row r="2311" spans="1:5" s="185" customFormat="1" x14ac:dyDescent="0.3">
      <c r="A2311" s="186"/>
      <c r="B2311" s="183"/>
      <c r="C2311" s="183"/>
      <c r="D2311" s="183"/>
      <c r="E2311" s="184"/>
    </row>
    <row r="2312" spans="1:5" s="185" customFormat="1" x14ac:dyDescent="0.3">
      <c r="A2312" s="186"/>
      <c r="B2312" s="183"/>
      <c r="C2312" s="183"/>
      <c r="D2312" s="183"/>
      <c r="E2312" s="184"/>
    </row>
    <row r="2313" spans="1:5" s="185" customFormat="1" x14ac:dyDescent="0.3">
      <c r="A2313" s="186"/>
      <c r="B2313" s="183"/>
      <c r="C2313" s="183"/>
      <c r="D2313" s="183"/>
      <c r="E2313" s="184"/>
    </row>
    <row r="2314" spans="1:5" s="185" customFormat="1" x14ac:dyDescent="0.3">
      <c r="A2314" s="186"/>
      <c r="B2314" s="183"/>
      <c r="C2314" s="183"/>
      <c r="D2314" s="183"/>
      <c r="E2314" s="184"/>
    </row>
    <row r="2315" spans="1:5" s="185" customFormat="1" x14ac:dyDescent="0.3">
      <c r="A2315" s="186"/>
      <c r="B2315" s="183"/>
      <c r="C2315" s="183"/>
      <c r="D2315" s="183"/>
      <c r="E2315" s="184"/>
    </row>
    <row r="2316" spans="1:5" s="185" customFormat="1" x14ac:dyDescent="0.3">
      <c r="A2316" s="186"/>
      <c r="B2316" s="183"/>
      <c r="C2316" s="183"/>
      <c r="D2316" s="183"/>
      <c r="E2316" s="184"/>
    </row>
    <row r="2317" spans="1:5" s="185" customFormat="1" x14ac:dyDescent="0.3">
      <c r="A2317" s="186"/>
      <c r="B2317" s="183"/>
      <c r="C2317" s="183"/>
      <c r="D2317" s="183"/>
      <c r="E2317" s="184"/>
    </row>
    <row r="2318" spans="1:5" s="185" customFormat="1" x14ac:dyDescent="0.3">
      <c r="A2318" s="186"/>
      <c r="B2318" s="183"/>
      <c r="C2318" s="183"/>
      <c r="D2318" s="183"/>
      <c r="E2318" s="184"/>
    </row>
    <row r="2319" spans="1:5" s="185" customFormat="1" x14ac:dyDescent="0.3">
      <c r="A2319" s="186"/>
      <c r="B2319" s="183"/>
      <c r="C2319" s="183"/>
      <c r="D2319" s="183"/>
      <c r="E2319" s="184"/>
    </row>
    <row r="2320" spans="1:5" s="185" customFormat="1" x14ac:dyDescent="0.3">
      <c r="A2320" s="186"/>
      <c r="B2320" s="183"/>
      <c r="C2320" s="183"/>
      <c r="D2320" s="183"/>
      <c r="E2320" s="184"/>
    </row>
    <row r="2321" spans="1:5" s="185" customFormat="1" x14ac:dyDescent="0.3">
      <c r="A2321" s="186"/>
      <c r="B2321" s="183"/>
      <c r="C2321" s="183"/>
      <c r="D2321" s="183"/>
      <c r="E2321" s="184"/>
    </row>
    <row r="2322" spans="1:5" s="185" customFormat="1" x14ac:dyDescent="0.3">
      <c r="A2322" s="186"/>
      <c r="B2322" s="183"/>
      <c r="C2322" s="183"/>
      <c r="D2322" s="183"/>
      <c r="E2322" s="184"/>
    </row>
    <row r="2323" spans="1:5" s="185" customFormat="1" x14ac:dyDescent="0.3">
      <c r="A2323" s="186"/>
      <c r="B2323" s="183"/>
      <c r="C2323" s="183"/>
      <c r="D2323" s="183"/>
      <c r="E2323" s="184"/>
    </row>
    <row r="2324" spans="1:5" s="185" customFormat="1" x14ac:dyDescent="0.3">
      <c r="A2324" s="186"/>
      <c r="B2324" s="183"/>
      <c r="C2324" s="183"/>
      <c r="D2324" s="183"/>
      <c r="E2324" s="184"/>
    </row>
    <row r="2325" spans="1:5" s="185" customFormat="1" x14ac:dyDescent="0.3">
      <c r="A2325" s="186"/>
      <c r="B2325" s="183"/>
      <c r="C2325" s="183"/>
      <c r="D2325" s="183"/>
      <c r="E2325" s="184"/>
    </row>
    <row r="2326" spans="1:5" s="185" customFormat="1" x14ac:dyDescent="0.3">
      <c r="A2326" s="186"/>
      <c r="B2326" s="183"/>
      <c r="C2326" s="183"/>
      <c r="D2326" s="183"/>
      <c r="E2326" s="184"/>
    </row>
    <row r="2327" spans="1:5" s="185" customFormat="1" x14ac:dyDescent="0.3">
      <c r="A2327" s="186"/>
      <c r="B2327" s="183"/>
      <c r="C2327" s="183"/>
      <c r="D2327" s="183"/>
      <c r="E2327" s="184"/>
    </row>
    <row r="2328" spans="1:5" s="185" customFormat="1" x14ac:dyDescent="0.3">
      <c r="A2328" s="186"/>
      <c r="B2328" s="183"/>
      <c r="C2328" s="183"/>
      <c r="D2328" s="183"/>
      <c r="E2328" s="184"/>
    </row>
    <row r="2329" spans="1:5" s="185" customFormat="1" x14ac:dyDescent="0.3">
      <c r="A2329" s="186"/>
      <c r="B2329" s="183"/>
      <c r="C2329" s="183"/>
      <c r="D2329" s="183"/>
      <c r="E2329" s="184"/>
    </row>
    <row r="2330" spans="1:5" s="185" customFormat="1" x14ac:dyDescent="0.3">
      <c r="A2330" s="186"/>
      <c r="B2330" s="183"/>
      <c r="C2330" s="183"/>
      <c r="D2330" s="183"/>
      <c r="E2330" s="184"/>
    </row>
    <row r="2331" spans="1:5" s="185" customFormat="1" x14ac:dyDescent="0.3">
      <c r="A2331" s="186"/>
      <c r="B2331" s="183"/>
      <c r="C2331" s="183"/>
      <c r="D2331" s="183"/>
      <c r="E2331" s="184"/>
    </row>
    <row r="2332" spans="1:5" s="185" customFormat="1" x14ac:dyDescent="0.3">
      <c r="A2332" s="186"/>
      <c r="B2332" s="183"/>
      <c r="C2332" s="183"/>
      <c r="D2332" s="183"/>
      <c r="E2332" s="184"/>
    </row>
    <row r="2333" spans="1:5" s="185" customFormat="1" x14ac:dyDescent="0.3">
      <c r="A2333" s="186"/>
      <c r="B2333" s="183"/>
      <c r="C2333" s="183"/>
      <c r="D2333" s="183"/>
      <c r="E2333" s="184"/>
    </row>
    <row r="2334" spans="1:5" s="185" customFormat="1" x14ac:dyDescent="0.3">
      <c r="A2334" s="186"/>
      <c r="B2334" s="183"/>
      <c r="C2334" s="183"/>
      <c r="D2334" s="183"/>
      <c r="E2334" s="184"/>
    </row>
    <row r="2335" spans="1:5" s="185" customFormat="1" x14ac:dyDescent="0.3">
      <c r="A2335" s="186"/>
      <c r="B2335" s="183"/>
      <c r="C2335" s="183"/>
      <c r="D2335" s="183"/>
      <c r="E2335" s="184"/>
    </row>
    <row r="2336" spans="1:5" s="185" customFormat="1" x14ac:dyDescent="0.3">
      <c r="A2336" s="186"/>
      <c r="B2336" s="183"/>
      <c r="C2336" s="183"/>
      <c r="D2336" s="183"/>
      <c r="E2336" s="184"/>
    </row>
    <row r="2337" spans="1:5" s="185" customFormat="1" x14ac:dyDescent="0.3">
      <c r="A2337" s="186"/>
      <c r="B2337" s="183"/>
      <c r="C2337" s="183"/>
      <c r="D2337" s="183"/>
      <c r="E2337" s="184"/>
    </row>
    <row r="2338" spans="1:5" s="185" customFormat="1" x14ac:dyDescent="0.3">
      <c r="A2338" s="186"/>
      <c r="B2338" s="183"/>
      <c r="C2338" s="183"/>
      <c r="D2338" s="183"/>
      <c r="E2338" s="184"/>
    </row>
    <row r="2339" spans="1:5" s="185" customFormat="1" x14ac:dyDescent="0.3">
      <c r="A2339" s="186"/>
      <c r="B2339" s="183"/>
      <c r="C2339" s="183"/>
      <c r="D2339" s="183"/>
      <c r="E2339" s="184"/>
    </row>
    <row r="2340" spans="1:5" s="185" customFormat="1" x14ac:dyDescent="0.3">
      <c r="A2340" s="186"/>
      <c r="B2340" s="183"/>
      <c r="C2340" s="183"/>
      <c r="D2340" s="183"/>
      <c r="E2340" s="184"/>
    </row>
    <row r="2341" spans="1:5" s="185" customFormat="1" x14ac:dyDescent="0.3">
      <c r="A2341" s="186"/>
      <c r="B2341" s="183"/>
      <c r="C2341" s="183"/>
      <c r="D2341" s="183"/>
      <c r="E2341" s="184"/>
    </row>
    <row r="2342" spans="1:5" s="185" customFormat="1" x14ac:dyDescent="0.3">
      <c r="A2342" s="186"/>
      <c r="B2342" s="183"/>
      <c r="C2342" s="183"/>
      <c r="D2342" s="183"/>
      <c r="E2342" s="184"/>
    </row>
    <row r="2343" spans="1:5" s="185" customFormat="1" x14ac:dyDescent="0.3">
      <c r="A2343" s="186"/>
      <c r="B2343" s="183"/>
      <c r="C2343" s="183"/>
      <c r="D2343" s="183"/>
      <c r="E2343" s="184"/>
    </row>
    <row r="2344" spans="1:5" s="185" customFormat="1" x14ac:dyDescent="0.3">
      <c r="A2344" s="186"/>
      <c r="B2344" s="183"/>
      <c r="C2344" s="183"/>
      <c r="D2344" s="183"/>
      <c r="E2344" s="184"/>
    </row>
    <row r="2345" spans="1:5" s="185" customFormat="1" x14ac:dyDescent="0.3">
      <c r="A2345" s="186"/>
      <c r="B2345" s="183"/>
      <c r="C2345" s="183"/>
      <c r="D2345" s="183"/>
      <c r="E2345" s="184"/>
    </row>
    <row r="2346" spans="1:5" s="185" customFormat="1" x14ac:dyDescent="0.3">
      <c r="A2346" s="186"/>
      <c r="B2346" s="183"/>
      <c r="C2346" s="183"/>
      <c r="D2346" s="183"/>
      <c r="E2346" s="184"/>
    </row>
    <row r="2347" spans="1:5" s="185" customFormat="1" x14ac:dyDescent="0.3">
      <c r="A2347" s="186"/>
      <c r="B2347" s="183"/>
      <c r="C2347" s="183"/>
      <c r="D2347" s="183"/>
      <c r="E2347" s="184"/>
    </row>
    <row r="2348" spans="1:5" s="185" customFormat="1" x14ac:dyDescent="0.3">
      <c r="A2348" s="186"/>
      <c r="B2348" s="183"/>
      <c r="C2348" s="183"/>
      <c r="D2348" s="183"/>
      <c r="E2348" s="184"/>
    </row>
    <row r="2349" spans="1:5" s="185" customFormat="1" x14ac:dyDescent="0.3">
      <c r="A2349" s="186"/>
      <c r="B2349" s="183"/>
      <c r="C2349" s="183"/>
      <c r="D2349" s="183"/>
      <c r="E2349" s="184"/>
    </row>
    <row r="2350" spans="1:5" s="185" customFormat="1" x14ac:dyDescent="0.3">
      <c r="A2350" s="186"/>
      <c r="B2350" s="183"/>
      <c r="C2350" s="183"/>
      <c r="D2350" s="183"/>
      <c r="E2350" s="184"/>
    </row>
    <row r="2351" spans="1:5" s="185" customFormat="1" x14ac:dyDescent="0.3">
      <c r="A2351" s="186"/>
      <c r="B2351" s="183"/>
      <c r="C2351" s="183"/>
      <c r="D2351" s="183"/>
      <c r="E2351" s="184"/>
    </row>
    <row r="2352" spans="1:5" s="185" customFormat="1" x14ac:dyDescent="0.3">
      <c r="A2352" s="186"/>
      <c r="B2352" s="183"/>
      <c r="C2352" s="183"/>
      <c r="D2352" s="183"/>
      <c r="E2352" s="184"/>
    </row>
    <row r="2353" spans="1:5" s="185" customFormat="1" x14ac:dyDescent="0.3">
      <c r="A2353" s="186"/>
      <c r="B2353" s="183"/>
      <c r="C2353" s="183"/>
      <c r="D2353" s="183"/>
      <c r="E2353" s="184"/>
    </row>
    <row r="2354" spans="1:5" s="185" customFormat="1" x14ac:dyDescent="0.3">
      <c r="A2354" s="186"/>
      <c r="B2354" s="183"/>
      <c r="C2354" s="183"/>
      <c r="D2354" s="183"/>
      <c r="E2354" s="184"/>
    </row>
    <row r="2355" spans="1:5" s="185" customFormat="1" x14ac:dyDescent="0.3">
      <c r="A2355" s="186"/>
      <c r="B2355" s="183"/>
      <c r="C2355" s="183"/>
      <c r="D2355" s="183"/>
      <c r="E2355" s="184"/>
    </row>
    <row r="2356" spans="1:5" s="185" customFormat="1" x14ac:dyDescent="0.3">
      <c r="A2356" s="186"/>
      <c r="B2356" s="183"/>
      <c r="C2356" s="183"/>
      <c r="D2356" s="183"/>
      <c r="E2356" s="184"/>
    </row>
    <row r="2357" spans="1:5" s="185" customFormat="1" x14ac:dyDescent="0.3">
      <c r="A2357" s="186"/>
      <c r="B2357" s="183"/>
      <c r="C2357" s="183"/>
      <c r="D2357" s="183"/>
      <c r="E2357" s="184"/>
    </row>
    <row r="2358" spans="1:5" s="185" customFormat="1" x14ac:dyDescent="0.3">
      <c r="A2358" s="186"/>
      <c r="B2358" s="183"/>
      <c r="C2358" s="183"/>
      <c r="D2358" s="183"/>
      <c r="E2358" s="184"/>
    </row>
    <row r="2359" spans="1:5" s="185" customFormat="1" x14ac:dyDescent="0.3">
      <c r="A2359" s="186"/>
      <c r="B2359" s="183"/>
      <c r="C2359" s="183"/>
      <c r="D2359" s="183"/>
      <c r="E2359" s="184"/>
    </row>
    <row r="2360" spans="1:5" s="185" customFormat="1" x14ac:dyDescent="0.3">
      <c r="A2360" s="186"/>
      <c r="B2360" s="183"/>
      <c r="C2360" s="183"/>
      <c r="D2360" s="183"/>
      <c r="E2360" s="184"/>
    </row>
    <row r="2361" spans="1:5" s="185" customFormat="1" x14ac:dyDescent="0.3">
      <c r="A2361" s="186"/>
      <c r="B2361" s="183"/>
      <c r="C2361" s="183"/>
      <c r="D2361" s="183"/>
      <c r="E2361" s="184"/>
    </row>
    <row r="2362" spans="1:5" s="185" customFormat="1" x14ac:dyDescent="0.3">
      <c r="A2362" s="186"/>
      <c r="B2362" s="183"/>
      <c r="C2362" s="183"/>
      <c r="D2362" s="183"/>
      <c r="E2362" s="184"/>
    </row>
    <row r="2363" spans="1:5" s="185" customFormat="1" x14ac:dyDescent="0.3">
      <c r="A2363" s="186"/>
      <c r="B2363" s="183"/>
      <c r="C2363" s="183"/>
      <c r="D2363" s="183"/>
      <c r="E2363" s="184"/>
    </row>
    <row r="2364" spans="1:5" s="185" customFormat="1" x14ac:dyDescent="0.3">
      <c r="A2364" s="186"/>
      <c r="B2364" s="183"/>
      <c r="C2364" s="183"/>
      <c r="D2364" s="183"/>
      <c r="E2364" s="184"/>
    </row>
    <row r="2365" spans="1:5" s="185" customFormat="1" x14ac:dyDescent="0.3">
      <c r="A2365" s="186"/>
      <c r="B2365" s="183"/>
      <c r="C2365" s="183"/>
      <c r="D2365" s="183"/>
      <c r="E2365" s="184"/>
    </row>
    <row r="2366" spans="1:5" s="185" customFormat="1" x14ac:dyDescent="0.3">
      <c r="A2366" s="186"/>
      <c r="B2366" s="183"/>
      <c r="C2366" s="183"/>
      <c r="D2366" s="183"/>
      <c r="E2366" s="184"/>
    </row>
    <row r="2367" spans="1:5" s="185" customFormat="1" x14ac:dyDescent="0.3">
      <c r="A2367" s="186"/>
      <c r="B2367" s="183"/>
      <c r="C2367" s="183"/>
      <c r="D2367" s="183"/>
      <c r="E2367" s="184"/>
    </row>
    <row r="2368" spans="1:5" s="185" customFormat="1" x14ac:dyDescent="0.3">
      <c r="A2368" s="186"/>
      <c r="B2368" s="183"/>
      <c r="C2368" s="183"/>
      <c r="D2368" s="183"/>
      <c r="E2368" s="184"/>
    </row>
    <row r="2369" spans="1:5" s="185" customFormat="1" x14ac:dyDescent="0.3">
      <c r="A2369" s="186"/>
      <c r="B2369" s="183"/>
      <c r="C2369" s="183"/>
      <c r="D2369" s="183"/>
      <c r="E2369" s="184"/>
    </row>
    <row r="2370" spans="1:5" s="185" customFormat="1" x14ac:dyDescent="0.3">
      <c r="A2370" s="186"/>
      <c r="B2370" s="183"/>
      <c r="C2370" s="183"/>
      <c r="D2370" s="183"/>
      <c r="E2370" s="184"/>
    </row>
    <row r="2371" spans="1:5" s="185" customFormat="1" x14ac:dyDescent="0.3">
      <c r="A2371" s="186"/>
      <c r="B2371" s="183"/>
      <c r="C2371" s="183"/>
      <c r="D2371" s="183"/>
      <c r="E2371" s="184"/>
    </row>
    <row r="2372" spans="1:5" s="185" customFormat="1" x14ac:dyDescent="0.3">
      <c r="A2372" s="186"/>
      <c r="B2372" s="183"/>
      <c r="C2372" s="183"/>
      <c r="D2372" s="183"/>
      <c r="E2372" s="184"/>
    </row>
    <row r="2373" spans="1:5" s="185" customFormat="1" x14ac:dyDescent="0.3">
      <c r="A2373" s="186"/>
      <c r="B2373" s="183"/>
      <c r="C2373" s="183"/>
      <c r="D2373" s="183"/>
      <c r="E2373" s="184"/>
    </row>
    <row r="2374" spans="1:5" s="185" customFormat="1" x14ac:dyDescent="0.3">
      <c r="A2374" s="186"/>
      <c r="B2374" s="183"/>
      <c r="C2374" s="183"/>
      <c r="D2374" s="183"/>
      <c r="E2374" s="184"/>
    </row>
    <row r="2375" spans="1:5" s="185" customFormat="1" x14ac:dyDescent="0.3">
      <c r="A2375" s="186"/>
      <c r="B2375" s="183"/>
      <c r="C2375" s="183"/>
      <c r="D2375" s="183"/>
      <c r="E2375" s="184"/>
    </row>
    <row r="2376" spans="1:5" s="185" customFormat="1" x14ac:dyDescent="0.3">
      <c r="A2376" s="186"/>
      <c r="B2376" s="183"/>
      <c r="C2376" s="183"/>
      <c r="D2376" s="183"/>
      <c r="E2376" s="184"/>
    </row>
    <row r="2377" spans="1:5" s="185" customFormat="1" x14ac:dyDescent="0.3">
      <c r="A2377" s="186"/>
      <c r="B2377" s="183"/>
      <c r="C2377" s="183"/>
      <c r="D2377" s="183"/>
      <c r="E2377" s="184"/>
    </row>
    <row r="2378" spans="1:5" s="185" customFormat="1" x14ac:dyDescent="0.3">
      <c r="A2378" s="186"/>
      <c r="B2378" s="183"/>
      <c r="C2378" s="183"/>
      <c r="D2378" s="183"/>
      <c r="E2378" s="184"/>
    </row>
    <row r="2379" spans="1:5" s="185" customFormat="1" x14ac:dyDescent="0.3">
      <c r="A2379" s="186"/>
      <c r="B2379" s="183"/>
      <c r="C2379" s="183"/>
      <c r="D2379" s="183"/>
      <c r="E2379" s="184"/>
    </row>
    <row r="2380" spans="1:5" s="185" customFormat="1" x14ac:dyDescent="0.3">
      <c r="A2380" s="186"/>
      <c r="B2380" s="183"/>
      <c r="C2380" s="183"/>
      <c r="D2380" s="183"/>
      <c r="E2380" s="184"/>
    </row>
    <row r="2381" spans="1:5" s="185" customFormat="1" x14ac:dyDescent="0.3">
      <c r="A2381" s="186"/>
      <c r="B2381" s="183"/>
      <c r="C2381" s="183"/>
      <c r="D2381" s="183"/>
      <c r="E2381" s="184"/>
    </row>
    <row r="2382" spans="1:5" s="185" customFormat="1" x14ac:dyDescent="0.3">
      <c r="A2382" s="186"/>
      <c r="B2382" s="183"/>
      <c r="C2382" s="183"/>
      <c r="D2382" s="183"/>
      <c r="E2382" s="184"/>
    </row>
    <row r="2383" spans="1:5" s="185" customFormat="1" x14ac:dyDescent="0.3">
      <c r="A2383" s="186"/>
      <c r="B2383" s="183"/>
      <c r="C2383" s="183"/>
      <c r="D2383" s="183"/>
      <c r="E2383" s="184"/>
    </row>
    <row r="2384" spans="1:5" s="185" customFormat="1" x14ac:dyDescent="0.3">
      <c r="A2384" s="186"/>
      <c r="B2384" s="183"/>
      <c r="C2384" s="183"/>
      <c r="D2384" s="183"/>
      <c r="E2384" s="184"/>
    </row>
    <row r="2385" spans="1:5" s="185" customFormat="1" x14ac:dyDescent="0.3">
      <c r="A2385" s="186"/>
      <c r="B2385" s="183"/>
      <c r="C2385" s="183"/>
      <c r="D2385" s="183"/>
      <c r="E2385" s="184"/>
    </row>
    <row r="2386" spans="1:5" s="185" customFormat="1" x14ac:dyDescent="0.3">
      <c r="A2386" s="186"/>
      <c r="B2386" s="183"/>
      <c r="C2386" s="183"/>
      <c r="D2386" s="183"/>
      <c r="E2386" s="184"/>
    </row>
    <row r="2387" spans="1:5" s="185" customFormat="1" x14ac:dyDescent="0.3">
      <c r="A2387" s="186"/>
      <c r="B2387" s="183"/>
      <c r="C2387" s="183"/>
      <c r="D2387" s="183"/>
      <c r="E2387" s="184"/>
    </row>
    <row r="2388" spans="1:5" s="185" customFormat="1" x14ac:dyDescent="0.3">
      <c r="A2388" s="186"/>
      <c r="B2388" s="183"/>
      <c r="C2388" s="183"/>
      <c r="D2388" s="183"/>
      <c r="E2388" s="184"/>
    </row>
    <row r="2389" spans="1:5" s="185" customFormat="1" x14ac:dyDescent="0.3">
      <c r="A2389" s="186"/>
      <c r="B2389" s="183"/>
      <c r="C2389" s="183"/>
      <c r="D2389" s="183"/>
      <c r="E2389" s="184"/>
    </row>
    <row r="2390" spans="1:5" s="185" customFormat="1" x14ac:dyDescent="0.3">
      <c r="A2390" s="186"/>
      <c r="B2390" s="183"/>
      <c r="C2390" s="183"/>
      <c r="D2390" s="183"/>
      <c r="E2390" s="184"/>
    </row>
    <row r="2391" spans="1:5" s="185" customFormat="1" x14ac:dyDescent="0.3">
      <c r="A2391" s="186"/>
      <c r="B2391" s="183"/>
      <c r="C2391" s="183"/>
      <c r="D2391" s="183"/>
      <c r="E2391" s="184"/>
    </row>
    <row r="2392" spans="1:5" s="185" customFormat="1" x14ac:dyDescent="0.3">
      <c r="A2392" s="186"/>
      <c r="B2392" s="183"/>
      <c r="C2392" s="183"/>
      <c r="D2392" s="183"/>
      <c r="E2392" s="184"/>
    </row>
    <row r="2393" spans="1:5" s="185" customFormat="1" x14ac:dyDescent="0.3">
      <c r="A2393" s="186"/>
      <c r="B2393" s="183"/>
      <c r="C2393" s="183"/>
      <c r="D2393" s="183"/>
      <c r="E2393" s="184"/>
    </row>
    <row r="2394" spans="1:5" s="185" customFormat="1" x14ac:dyDescent="0.3">
      <c r="A2394" s="186"/>
      <c r="B2394" s="183"/>
      <c r="C2394" s="183"/>
      <c r="D2394" s="183"/>
      <c r="E2394" s="184"/>
    </row>
    <row r="2395" spans="1:5" s="185" customFormat="1" x14ac:dyDescent="0.3">
      <c r="A2395" s="186"/>
      <c r="B2395" s="183"/>
      <c r="C2395" s="183"/>
      <c r="D2395" s="183"/>
      <c r="E2395" s="184"/>
    </row>
    <row r="2396" spans="1:5" s="185" customFormat="1" x14ac:dyDescent="0.3">
      <c r="A2396" s="186"/>
      <c r="B2396" s="183"/>
      <c r="C2396" s="183"/>
      <c r="D2396" s="183"/>
      <c r="E2396" s="184"/>
    </row>
    <row r="2397" spans="1:5" s="185" customFormat="1" x14ac:dyDescent="0.3">
      <c r="A2397" s="186"/>
      <c r="B2397" s="183"/>
      <c r="C2397" s="183"/>
      <c r="D2397" s="183"/>
      <c r="E2397" s="184"/>
    </row>
    <row r="2398" spans="1:5" s="185" customFormat="1" x14ac:dyDescent="0.3">
      <c r="A2398" s="186"/>
      <c r="B2398" s="183"/>
      <c r="C2398" s="183"/>
      <c r="D2398" s="183"/>
      <c r="E2398" s="184"/>
    </row>
    <row r="2399" spans="1:5" s="185" customFormat="1" x14ac:dyDescent="0.3">
      <c r="A2399" s="186"/>
      <c r="B2399" s="183"/>
      <c r="C2399" s="183"/>
      <c r="D2399" s="183"/>
      <c r="E2399" s="184"/>
    </row>
    <row r="2400" spans="1:5" s="185" customFormat="1" x14ac:dyDescent="0.3">
      <c r="A2400" s="186"/>
      <c r="B2400" s="183"/>
      <c r="C2400" s="183"/>
      <c r="D2400" s="183"/>
      <c r="E2400" s="184"/>
    </row>
    <row r="2401" spans="1:5" s="185" customFormat="1" x14ac:dyDescent="0.3">
      <c r="A2401" s="186"/>
      <c r="B2401" s="183"/>
      <c r="C2401" s="183"/>
      <c r="D2401" s="183"/>
      <c r="E2401" s="184"/>
    </row>
    <row r="2402" spans="1:5" s="185" customFormat="1" x14ac:dyDescent="0.3">
      <c r="A2402" s="186"/>
      <c r="B2402" s="183"/>
      <c r="C2402" s="183"/>
      <c r="D2402" s="183"/>
      <c r="E2402" s="184"/>
    </row>
    <row r="2403" spans="1:5" s="185" customFormat="1" x14ac:dyDescent="0.3">
      <c r="A2403" s="186"/>
      <c r="B2403" s="183"/>
      <c r="C2403" s="183"/>
      <c r="D2403" s="183"/>
      <c r="E2403" s="184"/>
    </row>
    <row r="2404" spans="1:5" s="185" customFormat="1" x14ac:dyDescent="0.3">
      <c r="A2404" s="186"/>
      <c r="B2404" s="183"/>
      <c r="C2404" s="183"/>
      <c r="D2404" s="183"/>
      <c r="E2404" s="184"/>
    </row>
    <row r="2405" spans="1:5" s="185" customFormat="1" x14ac:dyDescent="0.3">
      <c r="A2405" s="186"/>
      <c r="B2405" s="183"/>
      <c r="C2405" s="183"/>
      <c r="D2405" s="183"/>
      <c r="E2405" s="184"/>
    </row>
    <row r="2406" spans="1:5" s="185" customFormat="1" x14ac:dyDescent="0.3">
      <c r="A2406" s="186"/>
      <c r="B2406" s="183"/>
      <c r="C2406" s="183"/>
      <c r="D2406" s="183"/>
      <c r="E2406" s="184"/>
    </row>
    <row r="2407" spans="1:5" s="185" customFormat="1" x14ac:dyDescent="0.3">
      <c r="A2407" s="186"/>
      <c r="B2407" s="183"/>
      <c r="C2407" s="183"/>
      <c r="D2407" s="183"/>
      <c r="E2407" s="184"/>
    </row>
    <row r="2408" spans="1:5" s="185" customFormat="1" x14ac:dyDescent="0.3">
      <c r="A2408" s="186"/>
      <c r="B2408" s="183"/>
      <c r="C2408" s="183"/>
      <c r="D2408" s="183"/>
      <c r="E2408" s="184"/>
    </row>
    <row r="2409" spans="1:5" s="185" customFormat="1" x14ac:dyDescent="0.3">
      <c r="A2409" s="186"/>
      <c r="B2409" s="183"/>
      <c r="C2409" s="183"/>
      <c r="D2409" s="183"/>
      <c r="E2409" s="184"/>
    </row>
    <row r="2410" spans="1:5" s="185" customFormat="1" x14ac:dyDescent="0.3">
      <c r="A2410" s="186"/>
      <c r="B2410" s="183"/>
      <c r="C2410" s="183"/>
      <c r="D2410" s="183"/>
      <c r="E2410" s="184"/>
    </row>
    <row r="2411" spans="1:5" s="185" customFormat="1" x14ac:dyDescent="0.3">
      <c r="A2411" s="186"/>
      <c r="B2411" s="183"/>
      <c r="C2411" s="183"/>
      <c r="D2411" s="183"/>
      <c r="E2411" s="184"/>
    </row>
    <row r="2412" spans="1:5" s="185" customFormat="1" x14ac:dyDescent="0.3">
      <c r="A2412" s="186"/>
      <c r="B2412" s="183"/>
      <c r="C2412" s="183"/>
      <c r="D2412" s="183"/>
      <c r="E2412" s="184"/>
    </row>
    <row r="2413" spans="1:5" s="185" customFormat="1" x14ac:dyDescent="0.3">
      <c r="A2413" s="186"/>
      <c r="B2413" s="183"/>
      <c r="C2413" s="183"/>
      <c r="D2413" s="183"/>
      <c r="E2413" s="184"/>
    </row>
    <row r="2414" spans="1:5" s="185" customFormat="1" x14ac:dyDescent="0.3">
      <c r="A2414" s="186"/>
      <c r="B2414" s="183"/>
      <c r="C2414" s="183"/>
      <c r="D2414" s="183"/>
      <c r="E2414" s="184"/>
    </row>
    <row r="2415" spans="1:5" s="185" customFormat="1" x14ac:dyDescent="0.3">
      <c r="A2415" s="186"/>
      <c r="B2415" s="183"/>
      <c r="C2415" s="183"/>
      <c r="D2415" s="183"/>
      <c r="E2415" s="184"/>
    </row>
    <row r="2416" spans="1:5" s="185" customFormat="1" x14ac:dyDescent="0.3">
      <c r="A2416" s="186"/>
      <c r="B2416" s="183"/>
      <c r="C2416" s="183"/>
      <c r="D2416" s="183"/>
      <c r="E2416" s="184"/>
    </row>
    <row r="2417" spans="1:5" s="185" customFormat="1" x14ac:dyDescent="0.3">
      <c r="A2417" s="186"/>
      <c r="B2417" s="183"/>
      <c r="C2417" s="183"/>
      <c r="D2417" s="183"/>
      <c r="E2417" s="184"/>
    </row>
    <row r="2418" spans="1:5" s="185" customFormat="1" x14ac:dyDescent="0.3">
      <c r="A2418" s="186"/>
      <c r="B2418" s="183"/>
      <c r="C2418" s="183"/>
      <c r="D2418" s="183"/>
      <c r="E2418" s="184"/>
    </row>
    <row r="2419" spans="1:5" s="185" customFormat="1" x14ac:dyDescent="0.3">
      <c r="A2419" s="186"/>
      <c r="B2419" s="183"/>
      <c r="C2419" s="183"/>
      <c r="D2419" s="183"/>
      <c r="E2419" s="184"/>
    </row>
    <row r="2420" spans="1:5" s="185" customFormat="1" x14ac:dyDescent="0.3">
      <c r="A2420" s="186"/>
      <c r="B2420" s="183"/>
      <c r="C2420" s="183"/>
      <c r="D2420" s="183"/>
      <c r="E2420" s="184"/>
    </row>
    <row r="2421" spans="1:5" s="185" customFormat="1" x14ac:dyDescent="0.3">
      <c r="A2421" s="186"/>
      <c r="B2421" s="183"/>
      <c r="C2421" s="183"/>
      <c r="D2421" s="183"/>
      <c r="E2421" s="184"/>
    </row>
    <row r="2422" spans="1:5" s="185" customFormat="1" x14ac:dyDescent="0.3">
      <c r="A2422" s="186"/>
      <c r="B2422" s="183"/>
      <c r="C2422" s="183"/>
      <c r="D2422" s="183"/>
      <c r="E2422" s="184"/>
    </row>
    <row r="2423" spans="1:5" s="185" customFormat="1" x14ac:dyDescent="0.3">
      <c r="A2423" s="186"/>
      <c r="B2423" s="183"/>
      <c r="C2423" s="183"/>
      <c r="D2423" s="183"/>
      <c r="E2423" s="184"/>
    </row>
    <row r="2424" spans="1:5" s="185" customFormat="1" x14ac:dyDescent="0.3">
      <c r="A2424" s="186"/>
      <c r="B2424" s="183"/>
      <c r="C2424" s="183"/>
      <c r="D2424" s="183"/>
      <c r="E2424" s="184"/>
    </row>
    <row r="2425" spans="1:5" s="185" customFormat="1" x14ac:dyDescent="0.3">
      <c r="A2425" s="186"/>
      <c r="B2425" s="183"/>
      <c r="C2425" s="183"/>
      <c r="D2425" s="183"/>
      <c r="E2425" s="184"/>
    </row>
    <row r="2426" spans="1:5" s="185" customFormat="1" x14ac:dyDescent="0.3">
      <c r="A2426" s="186"/>
      <c r="B2426" s="183"/>
      <c r="C2426" s="183"/>
      <c r="D2426" s="183"/>
      <c r="E2426" s="184"/>
    </row>
    <row r="2427" spans="1:5" s="185" customFormat="1" x14ac:dyDescent="0.3">
      <c r="A2427" s="186"/>
      <c r="B2427" s="183"/>
      <c r="C2427" s="183"/>
      <c r="D2427" s="183"/>
      <c r="E2427" s="184"/>
    </row>
    <row r="2428" spans="1:5" s="185" customFormat="1" x14ac:dyDescent="0.3">
      <c r="A2428" s="186"/>
      <c r="B2428" s="183"/>
      <c r="C2428" s="183"/>
      <c r="D2428" s="183"/>
      <c r="E2428" s="184"/>
    </row>
    <row r="2429" spans="1:5" s="185" customFormat="1" x14ac:dyDescent="0.3">
      <c r="A2429" s="186"/>
      <c r="B2429" s="183"/>
      <c r="C2429" s="183"/>
      <c r="D2429" s="183"/>
      <c r="E2429" s="184"/>
    </row>
    <row r="2430" spans="1:5" s="185" customFormat="1" x14ac:dyDescent="0.3">
      <c r="A2430" s="186"/>
      <c r="B2430" s="183"/>
      <c r="C2430" s="183"/>
      <c r="D2430" s="183"/>
      <c r="E2430" s="184"/>
    </row>
    <row r="2431" spans="1:5" s="185" customFormat="1" x14ac:dyDescent="0.3">
      <c r="A2431" s="186"/>
      <c r="B2431" s="183"/>
      <c r="C2431" s="183"/>
      <c r="D2431" s="183"/>
      <c r="E2431" s="184"/>
    </row>
    <row r="2432" spans="1:5" s="185" customFormat="1" x14ac:dyDescent="0.3">
      <c r="A2432" s="186"/>
      <c r="B2432" s="183"/>
      <c r="C2432" s="183"/>
      <c r="D2432" s="183"/>
      <c r="E2432" s="184"/>
    </row>
    <row r="2433" spans="1:5" s="185" customFormat="1" x14ac:dyDescent="0.3">
      <c r="A2433" s="186"/>
      <c r="B2433" s="183"/>
      <c r="C2433" s="183"/>
      <c r="D2433" s="183"/>
      <c r="E2433" s="184"/>
    </row>
    <row r="2434" spans="1:5" s="185" customFormat="1" x14ac:dyDescent="0.3">
      <c r="A2434" s="186"/>
      <c r="B2434" s="183"/>
      <c r="C2434" s="183"/>
      <c r="D2434" s="183"/>
      <c r="E2434" s="184"/>
    </row>
    <row r="2435" spans="1:5" s="185" customFormat="1" x14ac:dyDescent="0.3">
      <c r="A2435" s="186"/>
      <c r="B2435" s="183"/>
      <c r="C2435" s="183"/>
      <c r="D2435" s="183"/>
      <c r="E2435" s="184"/>
    </row>
    <row r="2436" spans="1:5" s="185" customFormat="1" x14ac:dyDescent="0.3">
      <c r="A2436" s="186"/>
      <c r="B2436" s="183"/>
      <c r="C2436" s="183"/>
      <c r="D2436" s="183"/>
      <c r="E2436" s="184"/>
    </row>
    <row r="2437" spans="1:5" s="185" customFormat="1" x14ac:dyDescent="0.3">
      <c r="A2437" s="186"/>
      <c r="B2437" s="183"/>
      <c r="C2437" s="183"/>
      <c r="D2437" s="183"/>
      <c r="E2437" s="184"/>
    </row>
    <row r="2438" spans="1:5" s="185" customFormat="1" x14ac:dyDescent="0.3">
      <c r="A2438" s="186"/>
      <c r="B2438" s="183"/>
      <c r="C2438" s="183"/>
      <c r="D2438" s="183"/>
      <c r="E2438" s="184"/>
    </row>
    <row r="2439" spans="1:5" s="185" customFormat="1" x14ac:dyDescent="0.3">
      <c r="A2439" s="186"/>
      <c r="B2439" s="183"/>
      <c r="C2439" s="183"/>
      <c r="D2439" s="183"/>
      <c r="E2439" s="184"/>
    </row>
    <row r="2440" spans="1:5" s="185" customFormat="1" x14ac:dyDescent="0.3">
      <c r="A2440" s="186"/>
      <c r="B2440" s="183"/>
      <c r="C2440" s="183"/>
      <c r="D2440" s="183"/>
      <c r="E2440" s="184"/>
    </row>
    <row r="2441" spans="1:5" s="185" customFormat="1" x14ac:dyDescent="0.3">
      <c r="A2441" s="186"/>
      <c r="B2441" s="183"/>
      <c r="C2441" s="183"/>
      <c r="D2441" s="183"/>
      <c r="E2441" s="184"/>
    </row>
    <row r="2442" spans="1:5" s="185" customFormat="1" x14ac:dyDescent="0.3">
      <c r="A2442" s="186"/>
      <c r="B2442" s="183"/>
      <c r="C2442" s="183"/>
      <c r="D2442" s="183"/>
      <c r="E2442" s="184"/>
    </row>
    <row r="2443" spans="1:5" s="185" customFormat="1" x14ac:dyDescent="0.3">
      <c r="A2443" s="186"/>
      <c r="B2443" s="183"/>
      <c r="C2443" s="183"/>
      <c r="D2443" s="183"/>
      <c r="E2443" s="184"/>
    </row>
    <row r="2444" spans="1:5" s="185" customFormat="1" x14ac:dyDescent="0.3">
      <c r="A2444" s="186"/>
      <c r="B2444" s="183"/>
      <c r="C2444" s="183"/>
      <c r="D2444" s="183"/>
      <c r="E2444" s="184"/>
    </row>
    <row r="2445" spans="1:5" s="185" customFormat="1" x14ac:dyDescent="0.3">
      <c r="A2445" s="186"/>
      <c r="B2445" s="183"/>
      <c r="C2445" s="183"/>
      <c r="D2445" s="183"/>
      <c r="E2445" s="184"/>
    </row>
    <row r="2446" spans="1:5" s="185" customFormat="1" x14ac:dyDescent="0.3">
      <c r="A2446" s="186"/>
      <c r="B2446" s="183"/>
      <c r="C2446" s="183"/>
      <c r="D2446" s="183"/>
      <c r="E2446" s="184"/>
    </row>
    <row r="2447" spans="1:5" s="185" customFormat="1" x14ac:dyDescent="0.3">
      <c r="A2447" s="186"/>
      <c r="B2447" s="183"/>
      <c r="C2447" s="183"/>
      <c r="D2447" s="183"/>
      <c r="E2447" s="184"/>
    </row>
    <row r="2448" spans="1:5" s="185" customFormat="1" x14ac:dyDescent="0.3">
      <c r="A2448" s="186"/>
      <c r="B2448" s="183"/>
      <c r="C2448" s="183"/>
      <c r="D2448" s="183"/>
      <c r="E2448" s="184"/>
    </row>
    <row r="2449" spans="1:5" s="185" customFormat="1" x14ac:dyDescent="0.3">
      <c r="A2449" s="186"/>
      <c r="B2449" s="183"/>
      <c r="C2449" s="183"/>
      <c r="D2449" s="183"/>
      <c r="E2449" s="184"/>
    </row>
    <row r="2450" spans="1:5" s="185" customFormat="1" x14ac:dyDescent="0.3">
      <c r="A2450" s="186"/>
      <c r="B2450" s="183"/>
      <c r="C2450" s="183"/>
      <c r="D2450" s="183"/>
      <c r="E2450" s="184"/>
    </row>
    <row r="2451" spans="1:5" s="185" customFormat="1" x14ac:dyDescent="0.3">
      <c r="A2451" s="186"/>
      <c r="B2451" s="183"/>
      <c r="C2451" s="183"/>
      <c r="D2451" s="183"/>
      <c r="E2451" s="184"/>
    </row>
    <row r="2452" spans="1:5" s="185" customFormat="1" x14ac:dyDescent="0.3">
      <c r="A2452" s="186"/>
      <c r="B2452" s="183"/>
      <c r="C2452" s="183"/>
      <c r="D2452" s="183"/>
      <c r="E2452" s="184"/>
    </row>
    <row r="2453" spans="1:5" s="185" customFormat="1" x14ac:dyDescent="0.3">
      <c r="A2453" s="186"/>
      <c r="B2453" s="183"/>
      <c r="C2453" s="183"/>
      <c r="D2453" s="183"/>
      <c r="E2453" s="184"/>
    </row>
    <row r="2454" spans="1:5" s="185" customFormat="1" x14ac:dyDescent="0.3">
      <c r="A2454" s="186"/>
      <c r="B2454" s="183"/>
      <c r="C2454" s="183"/>
      <c r="D2454" s="183"/>
      <c r="E2454" s="184"/>
    </row>
    <row r="2455" spans="1:5" s="185" customFormat="1" x14ac:dyDescent="0.3">
      <c r="A2455" s="186"/>
      <c r="B2455" s="183"/>
      <c r="C2455" s="183"/>
      <c r="D2455" s="183"/>
      <c r="E2455" s="184"/>
    </row>
    <row r="2456" spans="1:5" s="185" customFormat="1" x14ac:dyDescent="0.3">
      <c r="A2456" s="186"/>
      <c r="B2456" s="183"/>
      <c r="C2456" s="183"/>
      <c r="D2456" s="183"/>
      <c r="E2456" s="184"/>
    </row>
    <row r="2457" spans="1:5" s="185" customFormat="1" x14ac:dyDescent="0.3">
      <c r="A2457" s="186"/>
      <c r="B2457" s="183"/>
      <c r="C2457" s="183"/>
      <c r="D2457" s="183"/>
      <c r="E2457" s="184"/>
    </row>
    <row r="2458" spans="1:5" s="185" customFormat="1" x14ac:dyDescent="0.3">
      <c r="A2458" s="186"/>
      <c r="B2458" s="183"/>
      <c r="C2458" s="183"/>
      <c r="D2458" s="183"/>
      <c r="E2458" s="184"/>
    </row>
    <row r="2459" spans="1:5" s="185" customFormat="1" x14ac:dyDescent="0.3">
      <c r="A2459" s="186"/>
      <c r="B2459" s="183"/>
      <c r="C2459" s="183"/>
      <c r="D2459" s="183"/>
      <c r="E2459" s="184"/>
    </row>
    <row r="2460" spans="1:5" s="185" customFormat="1" x14ac:dyDescent="0.3">
      <c r="A2460" s="186"/>
      <c r="B2460" s="183"/>
      <c r="C2460" s="183"/>
      <c r="D2460" s="183"/>
      <c r="E2460" s="184"/>
    </row>
    <row r="2461" spans="1:5" s="185" customFormat="1" x14ac:dyDescent="0.3">
      <c r="A2461" s="186"/>
      <c r="B2461" s="183"/>
      <c r="C2461" s="183"/>
      <c r="D2461" s="183"/>
      <c r="E2461" s="184"/>
    </row>
    <row r="2462" spans="1:5" s="185" customFormat="1" x14ac:dyDescent="0.3">
      <c r="A2462" s="186"/>
      <c r="B2462" s="183"/>
      <c r="C2462" s="183"/>
      <c r="D2462" s="183"/>
      <c r="E2462" s="184"/>
    </row>
    <row r="2463" spans="1:5" s="185" customFormat="1" x14ac:dyDescent="0.3">
      <c r="A2463" s="186"/>
      <c r="B2463" s="183"/>
      <c r="C2463" s="183"/>
      <c r="D2463" s="183"/>
      <c r="E2463" s="184"/>
    </row>
    <row r="2464" spans="1:5" s="185" customFormat="1" x14ac:dyDescent="0.3">
      <c r="A2464" s="186"/>
      <c r="B2464" s="183"/>
      <c r="C2464" s="183"/>
      <c r="D2464" s="183"/>
      <c r="E2464" s="184"/>
    </row>
    <row r="2465" spans="1:5" s="185" customFormat="1" x14ac:dyDescent="0.3">
      <c r="A2465" s="186"/>
      <c r="B2465" s="183"/>
      <c r="C2465" s="183"/>
      <c r="D2465" s="183"/>
      <c r="E2465" s="184"/>
    </row>
    <row r="2466" spans="1:5" s="185" customFormat="1" x14ac:dyDescent="0.3">
      <c r="A2466" s="186"/>
      <c r="B2466" s="183"/>
      <c r="C2466" s="183"/>
      <c r="D2466" s="183"/>
      <c r="E2466" s="184"/>
    </row>
    <row r="2467" spans="1:5" s="185" customFormat="1" x14ac:dyDescent="0.3">
      <c r="A2467" s="186"/>
      <c r="B2467" s="183"/>
      <c r="C2467" s="183"/>
      <c r="D2467" s="183"/>
      <c r="E2467" s="184"/>
    </row>
    <row r="2468" spans="1:5" s="185" customFormat="1" x14ac:dyDescent="0.3">
      <c r="A2468" s="186"/>
      <c r="B2468" s="183"/>
      <c r="C2468" s="183"/>
      <c r="D2468" s="183"/>
      <c r="E2468" s="184"/>
    </row>
    <row r="2469" spans="1:5" s="185" customFormat="1" x14ac:dyDescent="0.3">
      <c r="A2469" s="186"/>
      <c r="B2469" s="183"/>
      <c r="C2469" s="183"/>
      <c r="D2469" s="183"/>
      <c r="E2469" s="184"/>
    </row>
    <row r="2470" spans="1:5" s="185" customFormat="1" x14ac:dyDescent="0.3">
      <c r="A2470" s="186"/>
      <c r="B2470" s="183"/>
      <c r="C2470" s="183"/>
      <c r="D2470" s="183"/>
      <c r="E2470" s="184"/>
    </row>
    <row r="2471" spans="1:5" s="185" customFormat="1" x14ac:dyDescent="0.3">
      <c r="A2471" s="186"/>
      <c r="B2471" s="183"/>
      <c r="C2471" s="183"/>
      <c r="D2471" s="183"/>
      <c r="E2471" s="184"/>
    </row>
    <row r="2472" spans="1:5" s="185" customFormat="1" x14ac:dyDescent="0.3">
      <c r="A2472" s="186"/>
      <c r="B2472" s="183"/>
      <c r="C2472" s="183"/>
      <c r="D2472" s="183"/>
      <c r="E2472" s="184"/>
    </row>
    <row r="2473" spans="1:5" s="185" customFormat="1" x14ac:dyDescent="0.3">
      <c r="A2473" s="186"/>
      <c r="B2473" s="183"/>
      <c r="C2473" s="183"/>
      <c r="D2473" s="183"/>
      <c r="E2473" s="184"/>
    </row>
    <row r="2474" spans="1:5" s="185" customFormat="1" x14ac:dyDescent="0.3">
      <c r="A2474" s="186"/>
      <c r="B2474" s="183"/>
      <c r="C2474" s="183"/>
      <c r="D2474" s="183"/>
      <c r="E2474" s="184"/>
    </row>
    <row r="2475" spans="1:5" s="185" customFormat="1" x14ac:dyDescent="0.3">
      <c r="A2475" s="186"/>
      <c r="B2475" s="183"/>
      <c r="C2475" s="183"/>
      <c r="D2475" s="183"/>
      <c r="E2475" s="184"/>
    </row>
    <row r="2476" spans="1:5" s="185" customFormat="1" x14ac:dyDescent="0.3">
      <c r="A2476" s="186"/>
      <c r="B2476" s="183"/>
      <c r="C2476" s="183"/>
      <c r="D2476" s="183"/>
      <c r="E2476" s="184"/>
    </row>
    <row r="2477" spans="1:5" s="185" customFormat="1" x14ac:dyDescent="0.3">
      <c r="A2477" s="186"/>
      <c r="B2477" s="183"/>
      <c r="C2477" s="183"/>
      <c r="D2477" s="183"/>
      <c r="E2477" s="184"/>
    </row>
    <row r="2478" spans="1:5" s="185" customFormat="1" x14ac:dyDescent="0.3">
      <c r="A2478" s="186"/>
      <c r="B2478" s="183"/>
      <c r="C2478" s="183"/>
      <c r="D2478" s="183"/>
      <c r="E2478" s="184"/>
    </row>
    <row r="2479" spans="1:5" s="185" customFormat="1" x14ac:dyDescent="0.3">
      <c r="A2479" s="186"/>
      <c r="B2479" s="183"/>
      <c r="C2479" s="183"/>
      <c r="D2479" s="183"/>
      <c r="E2479" s="184"/>
    </row>
    <row r="2480" spans="1:5" s="185" customFormat="1" x14ac:dyDescent="0.3">
      <c r="A2480" s="186"/>
      <c r="B2480" s="183"/>
      <c r="C2480" s="183"/>
      <c r="D2480" s="183"/>
      <c r="E2480" s="184"/>
    </row>
    <row r="2481" spans="1:5" s="185" customFormat="1" x14ac:dyDescent="0.3">
      <c r="A2481" s="186"/>
      <c r="B2481" s="183"/>
      <c r="C2481" s="183"/>
      <c r="D2481" s="183"/>
      <c r="E2481" s="184"/>
    </row>
    <row r="2482" spans="1:5" s="185" customFormat="1" x14ac:dyDescent="0.3">
      <c r="A2482" s="186"/>
      <c r="B2482" s="183"/>
      <c r="C2482" s="183"/>
      <c r="D2482" s="183"/>
      <c r="E2482" s="184"/>
    </row>
    <row r="2483" spans="1:5" s="185" customFormat="1" x14ac:dyDescent="0.3">
      <c r="A2483" s="186"/>
      <c r="B2483" s="183"/>
      <c r="C2483" s="183"/>
      <c r="D2483" s="183"/>
      <c r="E2483" s="184"/>
    </row>
    <row r="2484" spans="1:5" s="185" customFormat="1" x14ac:dyDescent="0.3">
      <c r="A2484" s="186"/>
      <c r="B2484" s="183"/>
      <c r="C2484" s="183"/>
      <c r="D2484" s="183"/>
      <c r="E2484" s="184"/>
    </row>
    <row r="2485" spans="1:5" s="185" customFormat="1" x14ac:dyDescent="0.3">
      <c r="A2485" s="186"/>
      <c r="B2485" s="183"/>
      <c r="C2485" s="183"/>
      <c r="D2485" s="183"/>
      <c r="E2485" s="184"/>
    </row>
    <row r="2486" spans="1:5" s="185" customFormat="1" x14ac:dyDescent="0.3">
      <c r="A2486" s="186"/>
      <c r="B2486" s="183"/>
      <c r="C2486" s="183"/>
      <c r="D2486" s="183"/>
      <c r="E2486" s="184"/>
    </row>
    <row r="2487" spans="1:5" s="185" customFormat="1" x14ac:dyDescent="0.3">
      <c r="A2487" s="186"/>
      <c r="B2487" s="183"/>
      <c r="C2487" s="183"/>
      <c r="D2487" s="183"/>
      <c r="E2487" s="184"/>
    </row>
    <row r="2488" spans="1:5" s="185" customFormat="1" x14ac:dyDescent="0.3">
      <c r="A2488" s="186"/>
      <c r="B2488" s="183"/>
      <c r="C2488" s="183"/>
      <c r="D2488" s="183"/>
      <c r="E2488" s="184"/>
    </row>
    <row r="2489" spans="1:5" s="185" customFormat="1" x14ac:dyDescent="0.3">
      <c r="A2489" s="186"/>
      <c r="B2489" s="183"/>
      <c r="C2489" s="183"/>
      <c r="D2489" s="183"/>
      <c r="E2489" s="184"/>
    </row>
    <row r="2490" spans="1:5" s="185" customFormat="1" x14ac:dyDescent="0.3">
      <c r="A2490" s="186"/>
      <c r="B2490" s="183"/>
      <c r="C2490" s="183"/>
      <c r="D2490" s="183"/>
      <c r="E2490" s="184"/>
    </row>
    <row r="2491" spans="1:5" s="185" customFormat="1" x14ac:dyDescent="0.3">
      <c r="A2491" s="186"/>
      <c r="B2491" s="183"/>
      <c r="C2491" s="183"/>
      <c r="D2491" s="183"/>
      <c r="E2491" s="184"/>
    </row>
    <row r="2492" spans="1:5" s="185" customFormat="1" x14ac:dyDescent="0.3">
      <c r="A2492" s="186"/>
      <c r="B2492" s="183"/>
      <c r="C2492" s="183"/>
      <c r="D2492" s="183"/>
      <c r="E2492" s="184"/>
    </row>
    <row r="2493" spans="1:5" s="185" customFormat="1" x14ac:dyDescent="0.3">
      <c r="A2493" s="186"/>
      <c r="B2493" s="183"/>
      <c r="C2493" s="183"/>
      <c r="D2493" s="183"/>
      <c r="E2493" s="184"/>
    </row>
    <row r="2494" spans="1:5" s="185" customFormat="1" x14ac:dyDescent="0.3">
      <c r="A2494" s="186"/>
      <c r="B2494" s="183"/>
      <c r="C2494" s="183"/>
      <c r="D2494" s="183"/>
      <c r="E2494" s="184"/>
    </row>
    <row r="2495" spans="1:5" s="185" customFormat="1" x14ac:dyDescent="0.3">
      <c r="A2495" s="186"/>
      <c r="B2495" s="183"/>
      <c r="C2495" s="183"/>
      <c r="D2495" s="183"/>
      <c r="E2495" s="184"/>
    </row>
    <row r="2496" spans="1:5" s="185" customFormat="1" x14ac:dyDescent="0.3">
      <c r="A2496" s="186"/>
      <c r="B2496" s="183"/>
      <c r="C2496" s="183"/>
      <c r="D2496" s="183"/>
      <c r="E2496" s="184"/>
    </row>
    <row r="2497" spans="1:5" s="185" customFormat="1" x14ac:dyDescent="0.3">
      <c r="A2497" s="186"/>
      <c r="B2497" s="183"/>
      <c r="C2497" s="183"/>
      <c r="D2497" s="183"/>
      <c r="E2497" s="184"/>
    </row>
    <row r="2498" spans="1:5" s="185" customFormat="1" x14ac:dyDescent="0.3">
      <c r="A2498" s="186"/>
      <c r="B2498" s="183"/>
      <c r="C2498" s="183"/>
      <c r="D2498" s="183"/>
      <c r="E2498" s="184"/>
    </row>
    <row r="2499" spans="1:5" s="185" customFormat="1" x14ac:dyDescent="0.3">
      <c r="A2499" s="186"/>
      <c r="B2499" s="183"/>
      <c r="C2499" s="183"/>
      <c r="D2499" s="183"/>
      <c r="E2499" s="184"/>
    </row>
    <row r="2500" spans="1:5" s="185" customFormat="1" x14ac:dyDescent="0.3">
      <c r="A2500" s="186"/>
      <c r="B2500" s="183"/>
      <c r="C2500" s="183"/>
      <c r="D2500" s="183"/>
      <c r="E2500" s="184"/>
    </row>
    <row r="2501" spans="1:5" s="185" customFormat="1" x14ac:dyDescent="0.3">
      <c r="A2501" s="186"/>
      <c r="B2501" s="183"/>
      <c r="C2501" s="183"/>
      <c r="D2501" s="183"/>
      <c r="E2501" s="184"/>
    </row>
    <row r="2502" spans="1:5" s="185" customFormat="1" x14ac:dyDescent="0.3">
      <c r="A2502" s="186"/>
      <c r="B2502" s="183"/>
      <c r="C2502" s="183"/>
      <c r="D2502" s="183"/>
      <c r="E2502" s="184"/>
    </row>
    <row r="2503" spans="1:5" s="185" customFormat="1" x14ac:dyDescent="0.3">
      <c r="A2503" s="186"/>
      <c r="B2503" s="183"/>
      <c r="C2503" s="183"/>
      <c r="D2503" s="183"/>
      <c r="E2503" s="184"/>
    </row>
    <row r="2504" spans="1:5" s="185" customFormat="1" x14ac:dyDescent="0.3">
      <c r="A2504" s="186"/>
      <c r="B2504" s="183"/>
      <c r="C2504" s="183"/>
      <c r="D2504" s="183"/>
      <c r="E2504" s="184"/>
    </row>
    <row r="2505" spans="1:5" s="185" customFormat="1" x14ac:dyDescent="0.3">
      <c r="A2505" s="186"/>
      <c r="B2505" s="183"/>
      <c r="C2505" s="183"/>
      <c r="D2505" s="183"/>
      <c r="E2505" s="184"/>
    </row>
    <row r="2506" spans="1:5" s="185" customFormat="1" x14ac:dyDescent="0.3">
      <c r="A2506" s="186"/>
      <c r="B2506" s="183"/>
      <c r="C2506" s="183"/>
      <c r="D2506" s="183"/>
      <c r="E2506" s="184"/>
    </row>
    <row r="2507" spans="1:5" s="185" customFormat="1" x14ac:dyDescent="0.3">
      <c r="A2507" s="186"/>
      <c r="B2507" s="183"/>
      <c r="C2507" s="183"/>
      <c r="D2507" s="183"/>
      <c r="E2507" s="184"/>
    </row>
    <row r="2508" spans="1:5" s="185" customFormat="1" x14ac:dyDescent="0.3">
      <c r="A2508" s="186"/>
      <c r="B2508" s="183"/>
      <c r="C2508" s="183"/>
      <c r="D2508" s="183"/>
      <c r="E2508" s="184"/>
    </row>
    <row r="2509" spans="1:5" s="185" customFormat="1" x14ac:dyDescent="0.3">
      <c r="A2509" s="186"/>
      <c r="B2509" s="183"/>
      <c r="C2509" s="183"/>
      <c r="D2509" s="183"/>
      <c r="E2509" s="184"/>
    </row>
    <row r="2510" spans="1:5" s="185" customFormat="1" x14ac:dyDescent="0.3">
      <c r="A2510" s="186"/>
      <c r="B2510" s="183"/>
      <c r="C2510" s="183"/>
      <c r="D2510" s="183"/>
      <c r="E2510" s="184"/>
    </row>
    <row r="2511" spans="1:5" s="185" customFormat="1" x14ac:dyDescent="0.3">
      <c r="A2511" s="186"/>
      <c r="B2511" s="183"/>
      <c r="C2511" s="183"/>
      <c r="D2511" s="183"/>
      <c r="E2511" s="184"/>
    </row>
    <row r="2512" spans="1:5" s="185" customFormat="1" x14ac:dyDescent="0.3">
      <c r="A2512" s="186"/>
      <c r="B2512" s="183"/>
      <c r="C2512" s="183"/>
      <c r="D2512" s="183"/>
      <c r="E2512" s="184"/>
    </row>
    <row r="2513" spans="1:5" s="185" customFormat="1" x14ac:dyDescent="0.3">
      <c r="A2513" s="186"/>
      <c r="B2513" s="183"/>
      <c r="C2513" s="183"/>
      <c r="D2513" s="183"/>
      <c r="E2513" s="184"/>
    </row>
    <row r="2514" spans="1:5" s="185" customFormat="1" x14ac:dyDescent="0.3">
      <c r="A2514" s="186"/>
      <c r="B2514" s="183"/>
      <c r="C2514" s="183"/>
      <c r="D2514" s="183"/>
      <c r="E2514" s="184"/>
    </row>
    <row r="2515" spans="1:5" s="185" customFormat="1" x14ac:dyDescent="0.3">
      <c r="A2515" s="186"/>
      <c r="B2515" s="183"/>
      <c r="C2515" s="183"/>
      <c r="D2515" s="183"/>
      <c r="E2515" s="184"/>
    </row>
    <row r="2516" spans="1:5" s="185" customFormat="1" x14ac:dyDescent="0.3">
      <c r="A2516" s="186"/>
      <c r="B2516" s="183"/>
      <c r="C2516" s="183"/>
      <c r="D2516" s="183"/>
      <c r="E2516" s="184"/>
    </row>
    <row r="2517" spans="1:5" s="185" customFormat="1" x14ac:dyDescent="0.3">
      <c r="A2517" s="186"/>
      <c r="B2517" s="183"/>
      <c r="C2517" s="183"/>
      <c r="D2517" s="183"/>
      <c r="E2517" s="184"/>
    </row>
    <row r="2518" spans="1:5" s="185" customFormat="1" x14ac:dyDescent="0.3">
      <c r="A2518" s="186"/>
      <c r="B2518" s="183"/>
      <c r="C2518" s="183"/>
      <c r="D2518" s="183"/>
      <c r="E2518" s="184"/>
    </row>
    <row r="2519" spans="1:5" s="185" customFormat="1" x14ac:dyDescent="0.3">
      <c r="A2519" s="186"/>
      <c r="B2519" s="183"/>
      <c r="C2519" s="183"/>
      <c r="D2519" s="183"/>
      <c r="E2519" s="184"/>
    </row>
    <row r="2520" spans="1:5" s="185" customFormat="1" x14ac:dyDescent="0.3">
      <c r="A2520" s="186"/>
      <c r="B2520" s="183"/>
      <c r="C2520" s="183"/>
      <c r="D2520" s="183"/>
      <c r="E2520" s="184"/>
    </row>
    <row r="2521" spans="1:5" s="185" customFormat="1" x14ac:dyDescent="0.3">
      <c r="A2521" s="186"/>
      <c r="B2521" s="183"/>
      <c r="C2521" s="183"/>
      <c r="D2521" s="183"/>
      <c r="E2521" s="184"/>
    </row>
    <row r="2522" spans="1:5" s="185" customFormat="1" x14ac:dyDescent="0.3">
      <c r="A2522" s="186"/>
      <c r="B2522" s="183"/>
      <c r="C2522" s="183"/>
      <c r="D2522" s="183"/>
      <c r="E2522" s="184"/>
    </row>
    <row r="2523" spans="1:5" s="185" customFormat="1" x14ac:dyDescent="0.3">
      <c r="A2523" s="186"/>
      <c r="B2523" s="183"/>
      <c r="C2523" s="183"/>
      <c r="D2523" s="183"/>
      <c r="E2523" s="184"/>
    </row>
    <row r="2524" spans="1:5" s="185" customFormat="1" x14ac:dyDescent="0.3">
      <c r="A2524" s="186"/>
      <c r="B2524" s="183"/>
      <c r="C2524" s="183"/>
      <c r="D2524" s="183"/>
      <c r="E2524" s="184"/>
    </row>
    <row r="2525" spans="1:5" s="185" customFormat="1" x14ac:dyDescent="0.3">
      <c r="A2525" s="186"/>
      <c r="B2525" s="183"/>
      <c r="C2525" s="183"/>
      <c r="D2525" s="183"/>
      <c r="E2525" s="184"/>
    </row>
    <row r="2526" spans="1:5" s="185" customFormat="1" x14ac:dyDescent="0.3">
      <c r="A2526" s="186"/>
      <c r="B2526" s="183"/>
      <c r="C2526" s="183"/>
      <c r="D2526" s="183"/>
      <c r="E2526" s="184"/>
    </row>
    <row r="2527" spans="1:5" s="185" customFormat="1" x14ac:dyDescent="0.3">
      <c r="A2527" s="186"/>
      <c r="B2527" s="183"/>
      <c r="C2527" s="183"/>
      <c r="D2527" s="183"/>
      <c r="E2527" s="184"/>
    </row>
    <row r="2528" spans="1:5" s="185" customFormat="1" x14ac:dyDescent="0.3">
      <c r="A2528" s="186"/>
      <c r="B2528" s="183"/>
      <c r="C2528" s="183"/>
      <c r="D2528" s="183"/>
      <c r="E2528" s="184"/>
    </row>
    <row r="2529" spans="1:5" s="185" customFormat="1" x14ac:dyDescent="0.3">
      <c r="A2529" s="186"/>
      <c r="B2529" s="183"/>
      <c r="C2529" s="183"/>
      <c r="D2529" s="183"/>
      <c r="E2529" s="184"/>
    </row>
    <row r="2530" spans="1:5" s="185" customFormat="1" x14ac:dyDescent="0.3">
      <c r="A2530" s="186"/>
      <c r="B2530" s="183"/>
      <c r="C2530" s="183"/>
      <c r="D2530" s="183"/>
      <c r="E2530" s="184"/>
    </row>
    <row r="2531" spans="1:5" s="185" customFormat="1" x14ac:dyDescent="0.3">
      <c r="A2531" s="186"/>
      <c r="B2531" s="183"/>
      <c r="C2531" s="183"/>
      <c r="D2531" s="183"/>
      <c r="E2531" s="184"/>
    </row>
    <row r="2532" spans="1:5" s="185" customFormat="1" x14ac:dyDescent="0.3">
      <c r="A2532" s="186"/>
      <c r="B2532" s="183"/>
      <c r="C2532" s="183"/>
      <c r="D2532" s="183"/>
      <c r="E2532" s="184"/>
    </row>
    <row r="2533" spans="1:5" s="185" customFormat="1" x14ac:dyDescent="0.3">
      <c r="A2533" s="186"/>
      <c r="B2533" s="183"/>
      <c r="C2533" s="183"/>
      <c r="D2533" s="183"/>
      <c r="E2533" s="184"/>
    </row>
    <row r="2534" spans="1:5" s="185" customFormat="1" x14ac:dyDescent="0.3">
      <c r="A2534" s="186"/>
      <c r="B2534" s="183"/>
      <c r="C2534" s="183"/>
      <c r="D2534" s="183"/>
      <c r="E2534" s="184"/>
    </row>
    <row r="2535" spans="1:5" s="185" customFormat="1" x14ac:dyDescent="0.3">
      <c r="A2535" s="186"/>
      <c r="B2535" s="183"/>
      <c r="C2535" s="183"/>
      <c r="D2535" s="183"/>
      <c r="E2535" s="184"/>
    </row>
    <row r="2536" spans="1:5" s="185" customFormat="1" x14ac:dyDescent="0.3">
      <c r="A2536" s="186"/>
      <c r="B2536" s="183"/>
      <c r="C2536" s="183"/>
      <c r="D2536" s="183"/>
      <c r="E2536" s="184"/>
    </row>
    <row r="2537" spans="1:5" s="185" customFormat="1" x14ac:dyDescent="0.3">
      <c r="A2537" s="186"/>
      <c r="B2537" s="183"/>
      <c r="C2537" s="183"/>
      <c r="D2537" s="183"/>
      <c r="E2537" s="184"/>
    </row>
    <row r="2538" spans="1:5" s="185" customFormat="1" x14ac:dyDescent="0.3">
      <c r="A2538" s="186"/>
      <c r="B2538" s="183"/>
      <c r="C2538" s="183"/>
      <c r="D2538" s="183"/>
      <c r="E2538" s="184"/>
    </row>
    <row r="2539" spans="1:5" s="185" customFormat="1" x14ac:dyDescent="0.3">
      <c r="A2539" s="186"/>
      <c r="B2539" s="183"/>
      <c r="C2539" s="183"/>
      <c r="D2539" s="183"/>
      <c r="E2539" s="184"/>
    </row>
    <row r="2540" spans="1:5" s="185" customFormat="1" x14ac:dyDescent="0.3">
      <c r="A2540" s="186"/>
      <c r="B2540" s="183"/>
      <c r="C2540" s="183"/>
      <c r="D2540" s="183"/>
      <c r="E2540" s="184"/>
    </row>
    <row r="2541" spans="1:5" s="185" customFormat="1" x14ac:dyDescent="0.3">
      <c r="A2541" s="186"/>
      <c r="B2541" s="183"/>
      <c r="C2541" s="183"/>
      <c r="D2541" s="183"/>
      <c r="E2541" s="184"/>
    </row>
    <row r="2542" spans="1:5" s="185" customFormat="1" x14ac:dyDescent="0.3">
      <c r="A2542" s="186"/>
      <c r="B2542" s="183"/>
      <c r="C2542" s="183"/>
      <c r="D2542" s="183"/>
      <c r="E2542" s="184"/>
    </row>
    <row r="2543" spans="1:5" s="185" customFormat="1" x14ac:dyDescent="0.3">
      <c r="A2543" s="186"/>
      <c r="B2543" s="183"/>
      <c r="C2543" s="183"/>
      <c r="D2543" s="183"/>
      <c r="E2543" s="184"/>
    </row>
    <row r="2544" spans="1:5" s="185" customFormat="1" x14ac:dyDescent="0.3">
      <c r="A2544" s="186"/>
      <c r="B2544" s="183"/>
      <c r="C2544" s="183"/>
      <c r="D2544" s="183"/>
      <c r="E2544" s="184"/>
    </row>
    <row r="2545" spans="1:5" s="185" customFormat="1" x14ac:dyDescent="0.3">
      <c r="A2545" s="186"/>
      <c r="B2545" s="183"/>
      <c r="C2545" s="183"/>
      <c r="D2545" s="183"/>
      <c r="E2545" s="184"/>
    </row>
    <row r="2546" spans="1:5" s="185" customFormat="1" x14ac:dyDescent="0.3">
      <c r="A2546" s="186"/>
      <c r="B2546" s="183"/>
      <c r="C2546" s="183"/>
      <c r="D2546" s="183"/>
      <c r="E2546" s="184"/>
    </row>
    <row r="2547" spans="1:5" s="185" customFormat="1" x14ac:dyDescent="0.3">
      <c r="A2547" s="186"/>
      <c r="B2547" s="183"/>
      <c r="C2547" s="183"/>
      <c r="D2547" s="183"/>
      <c r="E2547" s="184"/>
    </row>
    <row r="2548" spans="1:5" s="185" customFormat="1" x14ac:dyDescent="0.3">
      <c r="A2548" s="186"/>
      <c r="B2548" s="183"/>
      <c r="C2548" s="183"/>
      <c r="D2548" s="183"/>
      <c r="E2548" s="184"/>
    </row>
    <row r="2549" spans="1:5" s="185" customFormat="1" x14ac:dyDescent="0.3">
      <c r="A2549" s="186"/>
      <c r="B2549" s="183"/>
      <c r="C2549" s="183"/>
      <c r="D2549" s="183"/>
      <c r="E2549" s="184"/>
    </row>
    <row r="2550" spans="1:5" s="185" customFormat="1" x14ac:dyDescent="0.3">
      <c r="A2550" s="186"/>
      <c r="B2550" s="183"/>
      <c r="C2550" s="183"/>
      <c r="D2550" s="183"/>
      <c r="E2550" s="184"/>
    </row>
    <row r="2551" spans="1:5" s="185" customFormat="1" x14ac:dyDescent="0.3">
      <c r="A2551" s="186"/>
      <c r="B2551" s="183"/>
      <c r="C2551" s="183"/>
      <c r="D2551" s="183"/>
      <c r="E2551" s="184"/>
    </row>
    <row r="2552" spans="1:5" s="185" customFormat="1" x14ac:dyDescent="0.3">
      <c r="A2552" s="186"/>
      <c r="B2552" s="183"/>
      <c r="C2552" s="183"/>
      <c r="D2552" s="183"/>
      <c r="E2552" s="184"/>
    </row>
    <row r="2553" spans="1:5" s="185" customFormat="1" x14ac:dyDescent="0.3">
      <c r="A2553" s="186"/>
      <c r="B2553" s="183"/>
      <c r="C2553" s="183"/>
      <c r="D2553" s="183"/>
      <c r="E2553" s="184"/>
    </row>
    <row r="2554" spans="1:5" s="185" customFormat="1" x14ac:dyDescent="0.3">
      <c r="A2554" s="186"/>
      <c r="B2554" s="183"/>
      <c r="C2554" s="183"/>
      <c r="D2554" s="183"/>
      <c r="E2554" s="184"/>
    </row>
    <row r="2555" spans="1:5" s="185" customFormat="1" x14ac:dyDescent="0.3">
      <c r="A2555" s="186"/>
      <c r="B2555" s="183"/>
      <c r="C2555" s="183"/>
      <c r="D2555" s="183"/>
      <c r="E2555" s="184"/>
    </row>
    <row r="2556" spans="1:5" s="185" customFormat="1" x14ac:dyDescent="0.3">
      <c r="A2556" s="186"/>
      <c r="B2556" s="183"/>
      <c r="C2556" s="183"/>
      <c r="D2556" s="183"/>
      <c r="E2556" s="184"/>
    </row>
    <row r="2557" spans="1:5" s="185" customFormat="1" x14ac:dyDescent="0.3">
      <c r="A2557" s="186"/>
      <c r="B2557" s="183"/>
      <c r="C2557" s="183"/>
      <c r="D2557" s="183"/>
      <c r="E2557" s="184"/>
    </row>
    <row r="2558" spans="1:5" s="185" customFormat="1" x14ac:dyDescent="0.3">
      <c r="A2558" s="186"/>
      <c r="B2558" s="183"/>
      <c r="C2558" s="183"/>
      <c r="D2558" s="183"/>
      <c r="E2558" s="184"/>
    </row>
    <row r="2559" spans="1:5" s="185" customFormat="1" x14ac:dyDescent="0.3">
      <c r="A2559" s="186"/>
      <c r="B2559" s="183"/>
      <c r="C2559" s="183"/>
      <c r="D2559" s="183"/>
      <c r="E2559" s="184"/>
    </row>
    <row r="2560" spans="1:5" s="185" customFormat="1" x14ac:dyDescent="0.3">
      <c r="A2560" s="186"/>
      <c r="B2560" s="183"/>
      <c r="C2560" s="183"/>
      <c r="D2560" s="183"/>
      <c r="E2560" s="184"/>
    </row>
    <row r="2561" spans="1:5" s="185" customFormat="1" x14ac:dyDescent="0.3">
      <c r="A2561" s="186"/>
      <c r="B2561" s="183"/>
      <c r="C2561" s="183"/>
      <c r="D2561" s="183"/>
      <c r="E2561" s="184"/>
    </row>
    <row r="2562" spans="1:5" s="185" customFormat="1" x14ac:dyDescent="0.3">
      <c r="A2562" s="186"/>
      <c r="B2562" s="183"/>
      <c r="C2562" s="183"/>
      <c r="D2562" s="183"/>
      <c r="E2562" s="184"/>
    </row>
    <row r="2563" spans="1:5" s="185" customFormat="1" x14ac:dyDescent="0.3">
      <c r="A2563" s="186"/>
      <c r="B2563" s="183"/>
      <c r="C2563" s="183"/>
      <c r="D2563" s="183"/>
      <c r="E2563" s="184"/>
    </row>
    <row r="2564" spans="1:5" s="185" customFormat="1" x14ac:dyDescent="0.3">
      <c r="A2564" s="186"/>
      <c r="B2564" s="183"/>
      <c r="C2564" s="183"/>
      <c r="D2564" s="183"/>
      <c r="E2564" s="184"/>
    </row>
    <row r="2565" spans="1:5" s="185" customFormat="1" x14ac:dyDescent="0.3">
      <c r="A2565" s="186"/>
      <c r="B2565" s="183"/>
      <c r="C2565" s="183"/>
      <c r="D2565" s="183"/>
      <c r="E2565" s="184"/>
    </row>
    <row r="2566" spans="1:5" s="185" customFormat="1" x14ac:dyDescent="0.3">
      <c r="A2566" s="186"/>
      <c r="B2566" s="183"/>
      <c r="C2566" s="183"/>
      <c r="D2566" s="183"/>
      <c r="E2566" s="184"/>
    </row>
    <row r="2567" spans="1:5" s="185" customFormat="1" x14ac:dyDescent="0.3">
      <c r="A2567" s="186"/>
      <c r="B2567" s="183"/>
      <c r="C2567" s="183"/>
      <c r="D2567" s="183"/>
      <c r="E2567" s="184"/>
    </row>
    <row r="2568" spans="1:5" s="185" customFormat="1" x14ac:dyDescent="0.3">
      <c r="A2568" s="186"/>
      <c r="B2568" s="183"/>
      <c r="C2568" s="183"/>
      <c r="D2568" s="183"/>
      <c r="E2568" s="184"/>
    </row>
    <row r="2569" spans="1:5" s="185" customFormat="1" x14ac:dyDescent="0.3">
      <c r="A2569" s="186"/>
      <c r="B2569" s="183"/>
      <c r="C2569" s="183"/>
      <c r="D2569" s="183"/>
      <c r="E2569" s="184"/>
    </row>
    <row r="2570" spans="1:5" s="185" customFormat="1" x14ac:dyDescent="0.3">
      <c r="A2570" s="186"/>
      <c r="B2570" s="183"/>
      <c r="C2570" s="183"/>
      <c r="D2570" s="183"/>
      <c r="E2570" s="184"/>
    </row>
    <row r="2571" spans="1:5" s="185" customFormat="1" x14ac:dyDescent="0.3">
      <c r="A2571" s="186"/>
      <c r="B2571" s="183"/>
      <c r="C2571" s="183"/>
      <c r="D2571" s="183"/>
      <c r="E2571" s="184"/>
    </row>
    <row r="2572" spans="1:5" s="185" customFormat="1" x14ac:dyDescent="0.3">
      <c r="A2572" s="186"/>
      <c r="B2572" s="183"/>
      <c r="C2572" s="183"/>
      <c r="D2572" s="183"/>
      <c r="E2572" s="184"/>
    </row>
    <row r="2573" spans="1:5" s="185" customFormat="1" x14ac:dyDescent="0.3">
      <c r="A2573" s="186"/>
      <c r="B2573" s="183"/>
      <c r="C2573" s="183"/>
      <c r="D2573" s="183"/>
      <c r="E2573" s="184"/>
    </row>
    <row r="2574" spans="1:5" s="185" customFormat="1" x14ac:dyDescent="0.3">
      <c r="A2574" s="186"/>
      <c r="B2574" s="183"/>
      <c r="C2574" s="183"/>
      <c r="D2574" s="183"/>
      <c r="E2574" s="184"/>
    </row>
    <row r="2575" spans="1:5" s="185" customFormat="1" x14ac:dyDescent="0.3">
      <c r="A2575" s="186"/>
      <c r="B2575" s="183"/>
      <c r="C2575" s="183"/>
      <c r="D2575" s="183"/>
      <c r="E2575" s="184"/>
    </row>
    <row r="2576" spans="1:5" s="185" customFormat="1" x14ac:dyDescent="0.3">
      <c r="A2576" s="186"/>
      <c r="B2576" s="183"/>
      <c r="C2576" s="183"/>
      <c r="D2576" s="183"/>
      <c r="E2576" s="184"/>
    </row>
    <row r="2577" spans="1:5" s="185" customFormat="1" x14ac:dyDescent="0.3">
      <c r="A2577" s="186"/>
      <c r="B2577" s="183"/>
      <c r="C2577" s="183"/>
      <c r="D2577" s="183"/>
      <c r="E2577" s="184"/>
    </row>
    <row r="2578" spans="1:5" s="185" customFormat="1" x14ac:dyDescent="0.3">
      <c r="A2578" s="186"/>
      <c r="B2578" s="183"/>
      <c r="C2578" s="183"/>
      <c r="D2578" s="183"/>
      <c r="E2578" s="184"/>
    </row>
    <row r="2579" spans="1:5" s="185" customFormat="1" x14ac:dyDescent="0.3">
      <c r="A2579" s="186"/>
      <c r="B2579" s="183"/>
      <c r="C2579" s="183"/>
      <c r="D2579" s="183"/>
      <c r="E2579" s="184"/>
    </row>
    <row r="2580" spans="1:5" s="185" customFormat="1" x14ac:dyDescent="0.3">
      <c r="A2580" s="186"/>
      <c r="B2580" s="183"/>
      <c r="C2580" s="183"/>
      <c r="D2580" s="183"/>
      <c r="E2580" s="184"/>
    </row>
    <row r="2581" spans="1:5" s="185" customFormat="1" x14ac:dyDescent="0.3">
      <c r="A2581" s="186"/>
      <c r="B2581" s="183"/>
      <c r="C2581" s="183"/>
      <c r="D2581" s="183"/>
      <c r="E2581" s="184"/>
    </row>
    <row r="2582" spans="1:5" s="185" customFormat="1" x14ac:dyDescent="0.3">
      <c r="A2582" s="186"/>
      <c r="B2582" s="183"/>
      <c r="C2582" s="183"/>
      <c r="D2582" s="183"/>
      <c r="E2582" s="184"/>
    </row>
    <row r="2583" spans="1:5" s="185" customFormat="1" x14ac:dyDescent="0.3">
      <c r="A2583" s="186"/>
      <c r="B2583" s="183"/>
      <c r="C2583" s="183"/>
      <c r="D2583" s="183"/>
      <c r="E2583" s="184"/>
    </row>
    <row r="2584" spans="1:5" s="185" customFormat="1" x14ac:dyDescent="0.3">
      <c r="A2584" s="186"/>
      <c r="B2584" s="183"/>
      <c r="C2584" s="183"/>
      <c r="D2584" s="183"/>
      <c r="E2584" s="184"/>
    </row>
    <row r="2585" spans="1:5" s="185" customFormat="1" x14ac:dyDescent="0.3">
      <c r="A2585" s="186"/>
      <c r="B2585" s="183"/>
      <c r="C2585" s="183"/>
      <c r="D2585" s="183"/>
      <c r="E2585" s="184"/>
    </row>
    <row r="2586" spans="1:5" s="185" customFormat="1" x14ac:dyDescent="0.3">
      <c r="A2586" s="186"/>
      <c r="B2586" s="183"/>
      <c r="C2586" s="183"/>
      <c r="D2586" s="183"/>
      <c r="E2586" s="184"/>
    </row>
    <row r="2587" spans="1:5" s="185" customFormat="1" x14ac:dyDescent="0.3">
      <c r="A2587" s="186"/>
      <c r="B2587" s="183"/>
      <c r="C2587" s="183"/>
      <c r="D2587" s="183"/>
      <c r="E2587" s="184"/>
    </row>
    <row r="2588" spans="1:5" s="185" customFormat="1" x14ac:dyDescent="0.3">
      <c r="A2588" s="186"/>
      <c r="B2588" s="183"/>
      <c r="C2588" s="183"/>
      <c r="D2588" s="183"/>
      <c r="E2588" s="184"/>
    </row>
    <row r="2589" spans="1:5" s="185" customFormat="1" x14ac:dyDescent="0.3">
      <c r="A2589" s="186"/>
      <c r="B2589" s="183"/>
      <c r="C2589" s="183"/>
      <c r="D2589" s="183"/>
      <c r="E2589" s="184"/>
    </row>
    <row r="2590" spans="1:5" s="185" customFormat="1" x14ac:dyDescent="0.3">
      <c r="A2590" s="186"/>
      <c r="B2590" s="183"/>
      <c r="C2590" s="183"/>
      <c r="D2590" s="183"/>
      <c r="E2590" s="184"/>
    </row>
    <row r="2591" spans="1:5" s="185" customFormat="1" x14ac:dyDescent="0.3">
      <c r="A2591" s="186"/>
      <c r="B2591" s="183"/>
      <c r="C2591" s="183"/>
      <c r="D2591" s="183"/>
      <c r="E2591" s="184"/>
    </row>
    <row r="2592" spans="1:5" s="185" customFormat="1" x14ac:dyDescent="0.3">
      <c r="A2592" s="186"/>
      <c r="B2592" s="183"/>
      <c r="C2592" s="183"/>
      <c r="D2592" s="183"/>
      <c r="E2592" s="184"/>
    </row>
    <row r="2593" spans="1:5" s="185" customFormat="1" x14ac:dyDescent="0.3">
      <c r="A2593" s="186"/>
      <c r="B2593" s="183"/>
      <c r="C2593" s="183"/>
      <c r="D2593" s="183"/>
      <c r="E2593" s="184"/>
    </row>
    <row r="2594" spans="1:5" s="185" customFormat="1" x14ac:dyDescent="0.3">
      <c r="A2594" s="186"/>
      <c r="B2594" s="183"/>
      <c r="C2594" s="183"/>
      <c r="D2594" s="183"/>
      <c r="E2594" s="184"/>
    </row>
    <row r="2595" spans="1:5" s="185" customFormat="1" x14ac:dyDescent="0.3">
      <c r="A2595" s="186"/>
      <c r="B2595" s="183"/>
      <c r="C2595" s="183"/>
      <c r="D2595" s="183"/>
      <c r="E2595" s="184"/>
    </row>
    <row r="2596" spans="1:5" s="185" customFormat="1" x14ac:dyDescent="0.3">
      <c r="A2596" s="186"/>
      <c r="B2596" s="183"/>
      <c r="C2596" s="183"/>
      <c r="D2596" s="183"/>
      <c r="E2596" s="184"/>
    </row>
    <row r="2597" spans="1:5" s="185" customFormat="1" x14ac:dyDescent="0.3">
      <c r="A2597" s="186"/>
      <c r="B2597" s="183"/>
      <c r="C2597" s="183"/>
      <c r="D2597" s="183"/>
      <c r="E2597" s="184"/>
    </row>
    <row r="2598" spans="1:5" s="185" customFormat="1" x14ac:dyDescent="0.3">
      <c r="A2598" s="186"/>
      <c r="B2598" s="183"/>
      <c r="C2598" s="183"/>
      <c r="D2598" s="183"/>
      <c r="E2598" s="184"/>
    </row>
    <row r="2599" spans="1:5" s="185" customFormat="1" x14ac:dyDescent="0.3">
      <c r="A2599" s="186"/>
      <c r="B2599" s="183"/>
      <c r="C2599" s="183"/>
      <c r="D2599" s="183"/>
      <c r="E2599" s="184"/>
    </row>
    <row r="2600" spans="1:5" s="185" customFormat="1" x14ac:dyDescent="0.3">
      <c r="A2600" s="186"/>
      <c r="B2600" s="183"/>
      <c r="C2600" s="183"/>
      <c r="D2600" s="183"/>
      <c r="E2600" s="184"/>
    </row>
    <row r="2601" spans="1:5" s="185" customFormat="1" x14ac:dyDescent="0.3">
      <c r="A2601" s="186"/>
      <c r="B2601" s="183"/>
      <c r="C2601" s="183"/>
      <c r="D2601" s="183"/>
      <c r="E2601" s="184"/>
    </row>
    <row r="2602" spans="1:5" s="185" customFormat="1" x14ac:dyDescent="0.3">
      <c r="A2602" s="186"/>
      <c r="B2602" s="183"/>
      <c r="C2602" s="183"/>
      <c r="D2602" s="183"/>
      <c r="E2602" s="184"/>
    </row>
    <row r="2603" spans="1:5" s="185" customFormat="1" x14ac:dyDescent="0.3">
      <c r="A2603" s="186"/>
      <c r="B2603" s="183"/>
      <c r="C2603" s="183"/>
      <c r="D2603" s="183"/>
      <c r="E2603" s="184"/>
    </row>
    <row r="2604" spans="1:5" s="185" customFormat="1" x14ac:dyDescent="0.3">
      <c r="A2604" s="186"/>
      <c r="B2604" s="183"/>
      <c r="C2604" s="183"/>
      <c r="D2604" s="183"/>
      <c r="E2604" s="184"/>
    </row>
    <row r="2605" spans="1:5" s="185" customFormat="1" x14ac:dyDescent="0.3">
      <c r="A2605" s="186"/>
      <c r="B2605" s="183"/>
      <c r="C2605" s="183"/>
      <c r="D2605" s="183"/>
      <c r="E2605" s="184"/>
    </row>
    <row r="2606" spans="1:5" s="185" customFormat="1" x14ac:dyDescent="0.3">
      <c r="A2606" s="186"/>
      <c r="B2606" s="183"/>
      <c r="C2606" s="183"/>
      <c r="D2606" s="183"/>
      <c r="E2606" s="184"/>
    </row>
    <row r="2607" spans="1:5" s="185" customFormat="1" x14ac:dyDescent="0.3">
      <c r="A2607" s="186"/>
      <c r="B2607" s="183"/>
      <c r="C2607" s="183"/>
      <c r="D2607" s="183"/>
      <c r="E2607" s="184"/>
    </row>
    <row r="2608" spans="1:5" s="185" customFormat="1" x14ac:dyDescent="0.3">
      <c r="A2608" s="186"/>
      <c r="B2608" s="183"/>
      <c r="C2608" s="183"/>
      <c r="D2608" s="183"/>
      <c r="E2608" s="184"/>
    </row>
    <row r="2609" spans="1:5" s="185" customFormat="1" x14ac:dyDescent="0.3">
      <c r="A2609" s="186"/>
      <c r="B2609" s="183"/>
      <c r="C2609" s="183"/>
      <c r="D2609" s="183"/>
      <c r="E2609" s="184"/>
    </row>
    <row r="2610" spans="1:5" s="185" customFormat="1" x14ac:dyDescent="0.3">
      <c r="A2610" s="186"/>
      <c r="B2610" s="183"/>
      <c r="C2610" s="183"/>
      <c r="D2610" s="183"/>
      <c r="E2610" s="184"/>
    </row>
    <row r="2611" spans="1:5" s="185" customFormat="1" x14ac:dyDescent="0.3">
      <c r="A2611" s="186"/>
      <c r="B2611" s="183"/>
      <c r="C2611" s="183"/>
      <c r="D2611" s="183"/>
      <c r="E2611" s="184"/>
    </row>
    <row r="2612" spans="1:5" s="185" customFormat="1" x14ac:dyDescent="0.3">
      <c r="A2612" s="186"/>
      <c r="B2612" s="183"/>
      <c r="C2612" s="183"/>
      <c r="D2612" s="183"/>
      <c r="E2612" s="184"/>
    </row>
    <row r="2613" spans="1:5" s="185" customFormat="1" x14ac:dyDescent="0.3">
      <c r="A2613" s="186"/>
      <c r="B2613" s="183"/>
      <c r="C2613" s="183"/>
      <c r="D2613" s="183"/>
      <c r="E2613" s="184"/>
    </row>
    <row r="2614" spans="1:5" s="185" customFormat="1" x14ac:dyDescent="0.3">
      <c r="A2614" s="186"/>
      <c r="B2614" s="183"/>
      <c r="C2614" s="183"/>
      <c r="D2614" s="183"/>
      <c r="E2614" s="184"/>
    </row>
    <row r="2615" spans="1:5" s="185" customFormat="1" x14ac:dyDescent="0.3">
      <c r="A2615" s="186"/>
      <c r="B2615" s="183"/>
      <c r="C2615" s="183"/>
      <c r="D2615" s="183"/>
      <c r="E2615" s="184"/>
    </row>
    <row r="2616" spans="1:5" s="185" customFormat="1" x14ac:dyDescent="0.3">
      <c r="A2616" s="186"/>
      <c r="B2616" s="183"/>
      <c r="C2616" s="183"/>
      <c r="D2616" s="183"/>
      <c r="E2616" s="184"/>
    </row>
    <row r="2617" spans="1:5" s="185" customFormat="1" x14ac:dyDescent="0.3">
      <c r="A2617" s="186"/>
      <c r="B2617" s="183"/>
      <c r="C2617" s="183"/>
      <c r="D2617" s="183"/>
      <c r="E2617" s="184"/>
    </row>
    <row r="2618" spans="1:5" s="185" customFormat="1" x14ac:dyDescent="0.3">
      <c r="A2618" s="186"/>
      <c r="B2618" s="183"/>
      <c r="C2618" s="183"/>
      <c r="D2618" s="183"/>
      <c r="E2618" s="184"/>
    </row>
    <row r="2619" spans="1:5" s="185" customFormat="1" x14ac:dyDescent="0.3">
      <c r="A2619" s="186"/>
      <c r="B2619" s="183"/>
      <c r="C2619" s="183"/>
      <c r="D2619" s="183"/>
      <c r="E2619" s="184"/>
    </row>
    <row r="2620" spans="1:5" s="185" customFormat="1" x14ac:dyDescent="0.3">
      <c r="A2620" s="186"/>
      <c r="B2620" s="183"/>
      <c r="C2620" s="183"/>
      <c r="D2620" s="183"/>
      <c r="E2620" s="184"/>
    </row>
    <row r="2621" spans="1:5" s="185" customFormat="1" x14ac:dyDescent="0.3">
      <c r="A2621" s="186"/>
      <c r="B2621" s="183"/>
      <c r="C2621" s="183"/>
      <c r="D2621" s="183"/>
      <c r="E2621" s="184"/>
    </row>
    <row r="2622" spans="1:5" s="185" customFormat="1" x14ac:dyDescent="0.3">
      <c r="A2622" s="186"/>
      <c r="B2622" s="183"/>
      <c r="C2622" s="183"/>
      <c r="D2622" s="183"/>
      <c r="E2622" s="184"/>
    </row>
    <row r="2623" spans="1:5" s="185" customFormat="1" x14ac:dyDescent="0.3">
      <c r="A2623" s="186"/>
      <c r="B2623" s="183"/>
      <c r="C2623" s="183"/>
      <c r="D2623" s="183"/>
      <c r="E2623" s="184"/>
    </row>
    <row r="2624" spans="1:5" s="185" customFormat="1" x14ac:dyDescent="0.3">
      <c r="A2624" s="186"/>
      <c r="B2624" s="183"/>
      <c r="C2624" s="183"/>
      <c r="D2624" s="183"/>
      <c r="E2624" s="184"/>
    </row>
    <row r="2625" spans="1:5" s="185" customFormat="1" x14ac:dyDescent="0.3">
      <c r="A2625" s="186"/>
      <c r="B2625" s="183"/>
      <c r="C2625" s="183"/>
      <c r="D2625" s="183"/>
      <c r="E2625" s="184"/>
    </row>
    <row r="2626" spans="1:5" s="185" customFormat="1" x14ac:dyDescent="0.3">
      <c r="A2626" s="186"/>
      <c r="B2626" s="183"/>
      <c r="C2626" s="183"/>
      <c r="D2626" s="183"/>
      <c r="E2626" s="184"/>
    </row>
    <row r="2627" spans="1:5" s="185" customFormat="1" x14ac:dyDescent="0.3">
      <c r="A2627" s="186"/>
      <c r="B2627" s="183"/>
      <c r="C2627" s="183"/>
      <c r="D2627" s="183"/>
      <c r="E2627" s="184"/>
    </row>
    <row r="2628" spans="1:5" s="185" customFormat="1" x14ac:dyDescent="0.3">
      <c r="A2628" s="186"/>
      <c r="B2628" s="183"/>
      <c r="C2628" s="183"/>
      <c r="D2628" s="183"/>
      <c r="E2628" s="184"/>
    </row>
    <row r="2629" spans="1:5" s="185" customFormat="1" x14ac:dyDescent="0.3">
      <c r="A2629" s="186"/>
      <c r="B2629" s="183"/>
      <c r="C2629" s="183"/>
      <c r="D2629" s="183"/>
      <c r="E2629" s="184"/>
    </row>
    <row r="2630" spans="1:5" s="185" customFormat="1" x14ac:dyDescent="0.3">
      <c r="A2630" s="186"/>
      <c r="B2630" s="183"/>
      <c r="C2630" s="183"/>
      <c r="D2630" s="183"/>
      <c r="E2630" s="184"/>
    </row>
    <row r="2631" spans="1:5" s="185" customFormat="1" x14ac:dyDescent="0.3">
      <c r="A2631" s="186"/>
      <c r="B2631" s="183"/>
      <c r="C2631" s="183"/>
      <c r="D2631" s="183"/>
      <c r="E2631" s="184"/>
    </row>
    <row r="2632" spans="1:5" s="185" customFormat="1" x14ac:dyDescent="0.3">
      <c r="A2632" s="186"/>
      <c r="B2632" s="183"/>
      <c r="C2632" s="183"/>
      <c r="D2632" s="183"/>
      <c r="E2632" s="184"/>
    </row>
    <row r="2633" spans="1:5" s="185" customFormat="1" x14ac:dyDescent="0.3">
      <c r="A2633" s="186"/>
      <c r="B2633" s="183"/>
      <c r="C2633" s="183"/>
      <c r="D2633" s="183"/>
      <c r="E2633" s="184"/>
    </row>
    <row r="2634" spans="1:5" s="185" customFormat="1" x14ac:dyDescent="0.3">
      <c r="A2634" s="186"/>
      <c r="B2634" s="183"/>
      <c r="C2634" s="183"/>
      <c r="D2634" s="183"/>
      <c r="E2634" s="184"/>
    </row>
    <row r="2635" spans="1:5" s="185" customFormat="1" x14ac:dyDescent="0.3">
      <c r="A2635" s="186"/>
      <c r="B2635" s="183"/>
      <c r="C2635" s="183"/>
      <c r="D2635" s="183"/>
      <c r="E2635" s="184"/>
    </row>
    <row r="2636" spans="1:5" s="185" customFormat="1" x14ac:dyDescent="0.3">
      <c r="A2636" s="186"/>
      <c r="B2636" s="183"/>
      <c r="C2636" s="183"/>
      <c r="D2636" s="183"/>
      <c r="E2636" s="184"/>
    </row>
    <row r="2637" spans="1:5" s="185" customFormat="1" x14ac:dyDescent="0.3">
      <c r="A2637" s="186"/>
      <c r="B2637" s="183"/>
      <c r="C2637" s="183"/>
      <c r="D2637" s="183"/>
      <c r="E2637" s="184"/>
    </row>
    <row r="2638" spans="1:5" s="185" customFormat="1" x14ac:dyDescent="0.3">
      <c r="A2638" s="186"/>
      <c r="B2638" s="183"/>
      <c r="C2638" s="183"/>
      <c r="D2638" s="183"/>
      <c r="E2638" s="184"/>
    </row>
    <row r="2639" spans="1:5" s="185" customFormat="1" x14ac:dyDescent="0.3">
      <c r="A2639" s="186"/>
      <c r="B2639" s="183"/>
      <c r="C2639" s="183"/>
      <c r="D2639" s="183"/>
      <c r="E2639" s="184"/>
    </row>
    <row r="2640" spans="1:5" s="185" customFormat="1" x14ac:dyDescent="0.3">
      <c r="A2640" s="186"/>
      <c r="B2640" s="183"/>
      <c r="C2640" s="183"/>
      <c r="D2640" s="183"/>
      <c r="E2640" s="184"/>
    </row>
    <row r="2641" spans="1:5" s="185" customFormat="1" x14ac:dyDescent="0.3">
      <c r="A2641" s="186"/>
      <c r="B2641" s="183"/>
      <c r="C2641" s="183"/>
      <c r="D2641" s="183"/>
      <c r="E2641" s="184"/>
    </row>
    <row r="2642" spans="1:5" s="185" customFormat="1" x14ac:dyDescent="0.3">
      <c r="A2642" s="186"/>
      <c r="B2642" s="183"/>
      <c r="C2642" s="183"/>
      <c r="D2642" s="183"/>
      <c r="E2642" s="184"/>
    </row>
    <row r="2643" spans="1:5" s="185" customFormat="1" x14ac:dyDescent="0.3">
      <c r="A2643" s="186"/>
      <c r="B2643" s="183"/>
      <c r="C2643" s="183"/>
      <c r="D2643" s="183"/>
      <c r="E2643" s="184"/>
    </row>
    <row r="2644" spans="1:5" s="185" customFormat="1" x14ac:dyDescent="0.3">
      <c r="A2644" s="186"/>
      <c r="B2644" s="183"/>
      <c r="C2644" s="183"/>
      <c r="D2644" s="183"/>
      <c r="E2644" s="184"/>
    </row>
    <row r="2645" spans="1:5" s="185" customFormat="1" x14ac:dyDescent="0.3">
      <c r="A2645" s="186"/>
      <c r="B2645" s="183"/>
      <c r="C2645" s="183"/>
      <c r="D2645" s="183"/>
      <c r="E2645" s="184"/>
    </row>
    <row r="2646" spans="1:5" s="185" customFormat="1" x14ac:dyDescent="0.3">
      <c r="A2646" s="186"/>
      <c r="B2646" s="183"/>
      <c r="C2646" s="183"/>
      <c r="D2646" s="183"/>
      <c r="E2646" s="184"/>
    </row>
    <row r="2647" spans="1:5" s="185" customFormat="1" x14ac:dyDescent="0.3">
      <c r="A2647" s="186"/>
      <c r="B2647" s="183"/>
      <c r="C2647" s="183"/>
      <c r="D2647" s="183"/>
      <c r="E2647" s="184"/>
    </row>
    <row r="2648" spans="1:5" s="185" customFormat="1" x14ac:dyDescent="0.3">
      <c r="A2648" s="186"/>
      <c r="B2648" s="183"/>
      <c r="C2648" s="183"/>
      <c r="D2648" s="183"/>
      <c r="E2648" s="184"/>
    </row>
    <row r="2649" spans="1:5" s="185" customFormat="1" x14ac:dyDescent="0.3">
      <c r="A2649" s="186"/>
      <c r="B2649" s="183"/>
      <c r="C2649" s="183"/>
      <c r="D2649" s="183"/>
      <c r="E2649" s="184"/>
    </row>
    <row r="2650" spans="1:5" s="185" customFormat="1" x14ac:dyDescent="0.3">
      <c r="A2650" s="186"/>
      <c r="B2650" s="183"/>
      <c r="C2650" s="183"/>
      <c r="D2650" s="183"/>
      <c r="E2650" s="184"/>
    </row>
    <row r="2651" spans="1:5" s="185" customFormat="1" x14ac:dyDescent="0.3">
      <c r="A2651" s="186"/>
      <c r="B2651" s="183"/>
      <c r="C2651" s="183"/>
      <c r="D2651" s="183"/>
      <c r="E2651" s="184"/>
    </row>
    <row r="2652" spans="1:5" s="185" customFormat="1" x14ac:dyDescent="0.3">
      <c r="A2652" s="186"/>
      <c r="B2652" s="183"/>
      <c r="C2652" s="183"/>
      <c r="D2652" s="183"/>
      <c r="E2652" s="184"/>
    </row>
    <row r="2653" spans="1:5" s="185" customFormat="1" x14ac:dyDescent="0.3">
      <c r="A2653" s="186"/>
      <c r="B2653" s="183"/>
      <c r="C2653" s="183"/>
      <c r="D2653" s="183"/>
      <c r="E2653" s="184"/>
    </row>
    <row r="2654" spans="1:5" s="185" customFormat="1" x14ac:dyDescent="0.3">
      <c r="A2654" s="186"/>
      <c r="B2654" s="183"/>
      <c r="C2654" s="183"/>
      <c r="D2654" s="183"/>
      <c r="E2654" s="184"/>
    </row>
    <row r="2655" spans="1:5" s="185" customFormat="1" x14ac:dyDescent="0.3">
      <c r="A2655" s="186"/>
      <c r="B2655" s="183"/>
      <c r="C2655" s="183"/>
      <c r="D2655" s="183"/>
      <c r="E2655" s="184"/>
    </row>
    <row r="2656" spans="1:5" s="185" customFormat="1" x14ac:dyDescent="0.3">
      <c r="A2656" s="186"/>
      <c r="B2656" s="183"/>
      <c r="C2656" s="183"/>
      <c r="D2656" s="183"/>
      <c r="E2656" s="184"/>
    </row>
    <row r="2657" spans="1:5" s="185" customFormat="1" x14ac:dyDescent="0.3">
      <c r="A2657" s="186"/>
      <c r="B2657" s="183"/>
      <c r="C2657" s="183"/>
      <c r="D2657" s="183"/>
      <c r="E2657" s="184"/>
    </row>
    <row r="2658" spans="1:5" s="185" customFormat="1" x14ac:dyDescent="0.3">
      <c r="A2658" s="186"/>
      <c r="B2658" s="183"/>
      <c r="C2658" s="183"/>
      <c r="D2658" s="183"/>
      <c r="E2658" s="184"/>
    </row>
    <row r="2659" spans="1:5" s="185" customFormat="1" x14ac:dyDescent="0.3">
      <c r="A2659" s="186"/>
      <c r="B2659" s="183"/>
      <c r="C2659" s="183"/>
      <c r="D2659" s="183"/>
      <c r="E2659" s="184"/>
    </row>
    <row r="2660" spans="1:5" s="185" customFormat="1" x14ac:dyDescent="0.3">
      <c r="A2660" s="186"/>
      <c r="B2660" s="183"/>
      <c r="C2660" s="183"/>
      <c r="D2660" s="183"/>
      <c r="E2660" s="184"/>
    </row>
    <row r="2661" spans="1:5" s="185" customFormat="1" x14ac:dyDescent="0.3">
      <c r="A2661" s="186"/>
      <c r="B2661" s="183"/>
      <c r="C2661" s="183"/>
      <c r="D2661" s="183"/>
      <c r="E2661" s="184"/>
    </row>
    <row r="2662" spans="1:5" s="185" customFormat="1" x14ac:dyDescent="0.3">
      <c r="A2662" s="186"/>
      <c r="B2662" s="183"/>
      <c r="C2662" s="183"/>
      <c r="D2662" s="183"/>
      <c r="E2662" s="184"/>
    </row>
    <row r="2663" spans="1:5" s="185" customFormat="1" x14ac:dyDescent="0.3">
      <c r="A2663" s="186"/>
      <c r="B2663" s="183"/>
      <c r="C2663" s="183"/>
      <c r="D2663" s="183"/>
      <c r="E2663" s="184"/>
    </row>
    <row r="2664" spans="1:5" s="185" customFormat="1" x14ac:dyDescent="0.3">
      <c r="A2664" s="186"/>
      <c r="B2664" s="183"/>
      <c r="C2664" s="183"/>
      <c r="D2664" s="183"/>
      <c r="E2664" s="184"/>
    </row>
    <row r="2665" spans="1:5" s="185" customFormat="1" x14ac:dyDescent="0.3">
      <c r="A2665" s="186"/>
      <c r="B2665" s="183"/>
      <c r="C2665" s="183"/>
      <c r="D2665" s="183"/>
      <c r="E2665" s="184"/>
    </row>
    <row r="2666" spans="1:5" s="185" customFormat="1" x14ac:dyDescent="0.3">
      <c r="A2666" s="186"/>
      <c r="B2666" s="183"/>
      <c r="C2666" s="183"/>
      <c r="D2666" s="183"/>
      <c r="E2666" s="184"/>
    </row>
    <row r="2667" spans="1:5" s="185" customFormat="1" x14ac:dyDescent="0.3">
      <c r="A2667" s="186"/>
      <c r="B2667" s="183"/>
      <c r="C2667" s="183"/>
      <c r="D2667" s="183"/>
      <c r="E2667" s="184"/>
    </row>
    <row r="2668" spans="1:5" s="185" customFormat="1" x14ac:dyDescent="0.3">
      <c r="A2668" s="186"/>
      <c r="B2668" s="183"/>
      <c r="C2668" s="183"/>
      <c r="D2668" s="183"/>
      <c r="E2668" s="184"/>
    </row>
    <row r="2669" spans="1:5" s="185" customFormat="1" x14ac:dyDescent="0.3">
      <c r="A2669" s="186"/>
      <c r="B2669" s="183"/>
      <c r="C2669" s="183"/>
      <c r="D2669" s="183"/>
      <c r="E2669" s="184"/>
    </row>
    <row r="2670" spans="1:5" s="185" customFormat="1" x14ac:dyDescent="0.3">
      <c r="A2670" s="186"/>
      <c r="B2670" s="183"/>
      <c r="C2670" s="183"/>
      <c r="D2670" s="183"/>
      <c r="E2670" s="184"/>
    </row>
    <row r="2671" spans="1:5" s="185" customFormat="1" x14ac:dyDescent="0.3">
      <c r="A2671" s="186"/>
      <c r="B2671" s="183"/>
      <c r="C2671" s="183"/>
      <c r="D2671" s="183"/>
      <c r="E2671" s="184"/>
    </row>
    <row r="2672" spans="1:5" s="185" customFormat="1" x14ac:dyDescent="0.3">
      <c r="A2672" s="186"/>
      <c r="B2672" s="183"/>
      <c r="C2672" s="183"/>
      <c r="D2672" s="183"/>
      <c r="E2672" s="184"/>
    </row>
    <row r="2673" spans="1:5" s="185" customFormat="1" x14ac:dyDescent="0.3">
      <c r="A2673" s="186"/>
      <c r="B2673" s="183"/>
      <c r="C2673" s="183"/>
      <c r="D2673" s="183"/>
      <c r="E2673" s="184"/>
    </row>
    <row r="2674" spans="1:5" s="185" customFormat="1" x14ac:dyDescent="0.3">
      <c r="A2674" s="186"/>
      <c r="B2674" s="183"/>
      <c r="C2674" s="183"/>
      <c r="D2674" s="183"/>
      <c r="E2674" s="184"/>
    </row>
    <row r="2675" spans="1:5" s="185" customFormat="1" x14ac:dyDescent="0.3">
      <c r="A2675" s="186"/>
      <c r="B2675" s="183"/>
      <c r="C2675" s="183"/>
      <c r="D2675" s="183"/>
      <c r="E2675" s="184"/>
    </row>
    <row r="2676" spans="1:5" s="185" customFormat="1" x14ac:dyDescent="0.3">
      <c r="A2676" s="186"/>
      <c r="B2676" s="183"/>
      <c r="C2676" s="183"/>
      <c r="D2676" s="183"/>
      <c r="E2676" s="184"/>
    </row>
    <row r="2677" spans="1:5" s="185" customFormat="1" x14ac:dyDescent="0.3">
      <c r="A2677" s="186"/>
      <c r="B2677" s="183"/>
      <c r="C2677" s="183"/>
      <c r="D2677" s="183"/>
      <c r="E2677" s="184"/>
    </row>
    <row r="2678" spans="1:5" s="185" customFormat="1" x14ac:dyDescent="0.3">
      <c r="A2678" s="186"/>
      <c r="B2678" s="183"/>
      <c r="C2678" s="183"/>
      <c r="D2678" s="183"/>
      <c r="E2678" s="184"/>
    </row>
    <row r="2679" spans="1:5" s="185" customFormat="1" x14ac:dyDescent="0.3">
      <c r="A2679" s="186"/>
      <c r="B2679" s="183"/>
      <c r="C2679" s="183"/>
      <c r="D2679" s="183"/>
      <c r="E2679" s="184"/>
    </row>
    <row r="2680" spans="1:5" s="185" customFormat="1" x14ac:dyDescent="0.3">
      <c r="A2680" s="186"/>
      <c r="B2680" s="183"/>
      <c r="C2680" s="183"/>
      <c r="D2680" s="183"/>
      <c r="E2680" s="184"/>
    </row>
    <row r="2681" spans="1:5" s="185" customFormat="1" x14ac:dyDescent="0.3">
      <c r="A2681" s="186"/>
      <c r="B2681" s="183"/>
      <c r="C2681" s="183"/>
      <c r="D2681" s="183"/>
      <c r="E2681" s="184"/>
    </row>
    <row r="2682" spans="1:5" s="185" customFormat="1" x14ac:dyDescent="0.3">
      <c r="A2682" s="186"/>
      <c r="B2682" s="183"/>
      <c r="C2682" s="183"/>
      <c r="D2682" s="183"/>
      <c r="E2682" s="184"/>
    </row>
    <row r="2683" spans="1:5" s="185" customFormat="1" x14ac:dyDescent="0.3">
      <c r="A2683" s="186"/>
      <c r="B2683" s="183"/>
      <c r="C2683" s="183"/>
      <c r="D2683" s="183"/>
      <c r="E2683" s="184"/>
    </row>
    <row r="2684" spans="1:5" s="185" customFormat="1" x14ac:dyDescent="0.3">
      <c r="A2684" s="186"/>
      <c r="B2684" s="183"/>
      <c r="C2684" s="183"/>
      <c r="D2684" s="183"/>
      <c r="E2684" s="184"/>
    </row>
    <row r="2685" spans="1:5" s="185" customFormat="1" x14ac:dyDescent="0.3">
      <c r="A2685" s="186"/>
      <c r="B2685" s="183"/>
      <c r="C2685" s="183"/>
      <c r="D2685" s="183"/>
      <c r="E2685" s="184"/>
    </row>
    <row r="2686" spans="1:5" s="185" customFormat="1" x14ac:dyDescent="0.3">
      <c r="A2686" s="186"/>
      <c r="B2686" s="183"/>
      <c r="C2686" s="183"/>
      <c r="D2686" s="183"/>
      <c r="E2686" s="184"/>
    </row>
    <row r="2687" spans="1:5" s="185" customFormat="1" x14ac:dyDescent="0.3">
      <c r="A2687" s="186"/>
      <c r="B2687" s="183"/>
      <c r="C2687" s="183"/>
      <c r="D2687" s="183"/>
      <c r="E2687" s="184"/>
    </row>
    <row r="2688" spans="1:5" s="185" customFormat="1" x14ac:dyDescent="0.3">
      <c r="A2688" s="186"/>
      <c r="B2688" s="183"/>
      <c r="C2688" s="183"/>
      <c r="D2688" s="183"/>
      <c r="E2688" s="184"/>
    </row>
    <row r="2689" spans="1:5" s="185" customFormat="1" x14ac:dyDescent="0.3">
      <c r="A2689" s="186"/>
      <c r="B2689" s="183"/>
      <c r="C2689" s="183"/>
      <c r="D2689" s="183"/>
      <c r="E2689" s="184"/>
    </row>
    <row r="2690" spans="1:5" s="185" customFormat="1" x14ac:dyDescent="0.3">
      <c r="A2690" s="186"/>
      <c r="B2690" s="183"/>
      <c r="C2690" s="183"/>
      <c r="D2690" s="183"/>
      <c r="E2690" s="184"/>
    </row>
    <row r="2691" spans="1:5" s="185" customFormat="1" x14ac:dyDescent="0.3">
      <c r="A2691" s="186"/>
      <c r="B2691" s="183"/>
      <c r="C2691" s="183"/>
      <c r="D2691" s="183"/>
      <c r="E2691" s="184"/>
    </row>
    <row r="2692" spans="1:5" s="185" customFormat="1" x14ac:dyDescent="0.3">
      <c r="A2692" s="186"/>
      <c r="B2692" s="183"/>
      <c r="C2692" s="183"/>
      <c r="D2692" s="183"/>
      <c r="E2692" s="184"/>
    </row>
    <row r="2693" spans="1:5" s="185" customFormat="1" x14ac:dyDescent="0.3">
      <c r="A2693" s="186"/>
      <c r="B2693" s="183"/>
      <c r="C2693" s="183"/>
      <c r="D2693" s="183"/>
      <c r="E2693" s="184"/>
    </row>
    <row r="2694" spans="1:5" s="185" customFormat="1" x14ac:dyDescent="0.3">
      <c r="A2694" s="186"/>
      <c r="B2694" s="183"/>
      <c r="C2694" s="183"/>
      <c r="D2694" s="183"/>
      <c r="E2694" s="184"/>
    </row>
    <row r="2695" spans="1:5" s="185" customFormat="1" x14ac:dyDescent="0.3">
      <c r="A2695" s="186"/>
      <c r="B2695" s="183"/>
      <c r="C2695" s="183"/>
      <c r="D2695" s="183"/>
      <c r="E2695" s="184"/>
    </row>
    <row r="2696" spans="1:5" s="185" customFormat="1" x14ac:dyDescent="0.3">
      <c r="A2696" s="186"/>
      <c r="B2696" s="183"/>
      <c r="C2696" s="183"/>
      <c r="D2696" s="183"/>
      <c r="E2696" s="184"/>
    </row>
    <row r="2697" spans="1:5" s="185" customFormat="1" x14ac:dyDescent="0.3">
      <c r="A2697" s="186"/>
      <c r="B2697" s="183"/>
      <c r="C2697" s="183"/>
      <c r="D2697" s="183"/>
      <c r="E2697" s="184"/>
    </row>
    <row r="2698" spans="1:5" s="185" customFormat="1" x14ac:dyDescent="0.3">
      <c r="A2698" s="186"/>
      <c r="B2698" s="183"/>
      <c r="C2698" s="183"/>
      <c r="D2698" s="183"/>
      <c r="E2698" s="184"/>
    </row>
    <row r="2699" spans="1:5" s="185" customFormat="1" x14ac:dyDescent="0.3">
      <c r="A2699" s="186"/>
      <c r="B2699" s="183"/>
      <c r="C2699" s="183"/>
      <c r="D2699" s="183"/>
      <c r="E2699" s="184"/>
    </row>
    <row r="2700" spans="1:5" s="185" customFormat="1" x14ac:dyDescent="0.3">
      <c r="A2700" s="186"/>
      <c r="B2700" s="183"/>
      <c r="C2700" s="183"/>
      <c r="D2700" s="183"/>
      <c r="E2700" s="184"/>
    </row>
    <row r="2701" spans="1:5" s="185" customFormat="1" x14ac:dyDescent="0.3">
      <c r="A2701" s="186"/>
      <c r="B2701" s="183"/>
      <c r="C2701" s="183"/>
      <c r="D2701" s="183"/>
      <c r="E2701" s="184"/>
    </row>
    <row r="2702" spans="1:5" s="185" customFormat="1" x14ac:dyDescent="0.3">
      <c r="A2702" s="186"/>
      <c r="B2702" s="183"/>
      <c r="C2702" s="183"/>
      <c r="D2702" s="183"/>
      <c r="E2702" s="184"/>
    </row>
    <row r="2703" spans="1:5" s="185" customFormat="1" x14ac:dyDescent="0.3">
      <c r="A2703" s="186"/>
      <c r="B2703" s="183"/>
      <c r="C2703" s="183"/>
      <c r="D2703" s="183"/>
      <c r="E2703" s="184"/>
    </row>
    <row r="2704" spans="1:5" s="185" customFormat="1" x14ac:dyDescent="0.3">
      <c r="A2704" s="186"/>
      <c r="B2704" s="183"/>
      <c r="C2704" s="183"/>
      <c r="D2704" s="183"/>
      <c r="E2704" s="184"/>
    </row>
    <row r="2705" spans="1:5" s="185" customFormat="1" x14ac:dyDescent="0.3">
      <c r="A2705" s="186"/>
      <c r="B2705" s="183"/>
      <c r="C2705" s="183"/>
      <c r="D2705" s="183"/>
      <c r="E2705" s="184"/>
    </row>
    <row r="2706" spans="1:5" s="185" customFormat="1" x14ac:dyDescent="0.3">
      <c r="A2706" s="186"/>
      <c r="B2706" s="183"/>
      <c r="C2706" s="183"/>
      <c r="D2706" s="183"/>
      <c r="E2706" s="184"/>
    </row>
    <row r="2707" spans="1:5" s="185" customFormat="1" x14ac:dyDescent="0.3">
      <c r="A2707" s="186"/>
      <c r="B2707" s="183"/>
      <c r="C2707" s="183"/>
      <c r="D2707" s="183"/>
      <c r="E2707" s="184"/>
    </row>
    <row r="2708" spans="1:5" s="185" customFormat="1" x14ac:dyDescent="0.3">
      <c r="A2708" s="186"/>
      <c r="B2708" s="183"/>
      <c r="C2708" s="183"/>
      <c r="D2708" s="183"/>
      <c r="E2708" s="184"/>
    </row>
    <row r="2709" spans="1:5" s="185" customFormat="1" x14ac:dyDescent="0.3">
      <c r="A2709" s="186"/>
      <c r="B2709" s="183"/>
      <c r="C2709" s="183"/>
      <c r="D2709" s="183"/>
      <c r="E2709" s="184"/>
    </row>
    <row r="2710" spans="1:5" s="185" customFormat="1" x14ac:dyDescent="0.3">
      <c r="A2710" s="186"/>
      <c r="B2710" s="183"/>
      <c r="C2710" s="183"/>
      <c r="D2710" s="183"/>
      <c r="E2710" s="184"/>
    </row>
    <row r="2711" spans="1:5" s="185" customFormat="1" x14ac:dyDescent="0.3">
      <c r="A2711" s="186"/>
      <c r="B2711" s="183"/>
      <c r="C2711" s="183"/>
      <c r="D2711" s="183"/>
      <c r="E2711" s="184"/>
    </row>
    <row r="2712" spans="1:5" s="185" customFormat="1" x14ac:dyDescent="0.3">
      <c r="A2712" s="186"/>
      <c r="B2712" s="183"/>
      <c r="C2712" s="183"/>
      <c r="D2712" s="183"/>
      <c r="E2712" s="184"/>
    </row>
    <row r="2713" spans="1:5" s="185" customFormat="1" x14ac:dyDescent="0.3">
      <c r="A2713" s="186"/>
      <c r="B2713" s="183"/>
      <c r="C2713" s="183"/>
      <c r="D2713" s="183"/>
      <c r="E2713" s="184"/>
    </row>
    <row r="2714" spans="1:5" s="185" customFormat="1" x14ac:dyDescent="0.3">
      <c r="A2714" s="186"/>
      <c r="B2714" s="183"/>
      <c r="C2714" s="183"/>
      <c r="D2714" s="183"/>
      <c r="E2714" s="184"/>
    </row>
    <row r="2715" spans="1:5" s="185" customFormat="1" x14ac:dyDescent="0.3">
      <c r="A2715" s="186"/>
      <c r="B2715" s="183"/>
      <c r="C2715" s="183"/>
      <c r="D2715" s="183"/>
      <c r="E2715" s="184"/>
    </row>
    <row r="2716" spans="1:5" s="185" customFormat="1" x14ac:dyDescent="0.3">
      <c r="A2716" s="186"/>
      <c r="B2716" s="183"/>
      <c r="C2716" s="183"/>
      <c r="D2716" s="183"/>
      <c r="E2716" s="184"/>
    </row>
    <row r="2717" spans="1:5" s="185" customFormat="1" x14ac:dyDescent="0.3">
      <c r="A2717" s="186"/>
      <c r="B2717" s="183"/>
      <c r="C2717" s="183"/>
      <c r="D2717" s="183"/>
      <c r="E2717" s="184"/>
    </row>
    <row r="2718" spans="1:5" s="185" customFormat="1" x14ac:dyDescent="0.3">
      <c r="A2718" s="186"/>
      <c r="B2718" s="183"/>
      <c r="C2718" s="183"/>
      <c r="D2718" s="183"/>
      <c r="E2718" s="184"/>
    </row>
    <row r="2719" spans="1:5" s="185" customFormat="1" x14ac:dyDescent="0.3">
      <c r="A2719" s="186"/>
      <c r="B2719" s="183"/>
      <c r="C2719" s="183"/>
      <c r="D2719" s="183"/>
      <c r="E2719" s="184"/>
    </row>
    <row r="2720" spans="1:5" s="185" customFormat="1" x14ac:dyDescent="0.3">
      <c r="A2720" s="186"/>
      <c r="B2720" s="183"/>
      <c r="C2720" s="183"/>
      <c r="D2720" s="183"/>
      <c r="E2720" s="184"/>
    </row>
    <row r="2721" spans="1:5" s="185" customFormat="1" x14ac:dyDescent="0.3">
      <c r="A2721" s="186"/>
      <c r="B2721" s="183"/>
      <c r="C2721" s="183"/>
      <c r="D2721" s="183"/>
      <c r="E2721" s="184"/>
    </row>
    <row r="2722" spans="1:5" s="185" customFormat="1" x14ac:dyDescent="0.3">
      <c r="A2722" s="186"/>
      <c r="B2722" s="183"/>
      <c r="C2722" s="183"/>
      <c r="D2722" s="183"/>
      <c r="E2722" s="184"/>
    </row>
    <row r="2723" spans="1:5" s="185" customFormat="1" x14ac:dyDescent="0.3">
      <c r="A2723" s="186"/>
      <c r="B2723" s="183"/>
      <c r="C2723" s="183"/>
      <c r="D2723" s="183"/>
      <c r="E2723" s="184"/>
    </row>
    <row r="2724" spans="1:5" s="185" customFormat="1" x14ac:dyDescent="0.3">
      <c r="A2724" s="186"/>
      <c r="B2724" s="183"/>
      <c r="C2724" s="183"/>
      <c r="D2724" s="183"/>
      <c r="E2724" s="184"/>
    </row>
    <row r="2725" spans="1:5" s="185" customFormat="1" x14ac:dyDescent="0.3">
      <c r="A2725" s="186"/>
      <c r="B2725" s="183"/>
      <c r="C2725" s="183"/>
      <c r="D2725" s="183"/>
      <c r="E2725" s="184"/>
    </row>
    <row r="2726" spans="1:5" s="185" customFormat="1" x14ac:dyDescent="0.3">
      <c r="A2726" s="186"/>
      <c r="B2726" s="183"/>
      <c r="C2726" s="183"/>
      <c r="D2726" s="183"/>
      <c r="E2726" s="184"/>
    </row>
    <row r="2727" spans="1:5" s="185" customFormat="1" x14ac:dyDescent="0.3">
      <c r="A2727" s="186"/>
      <c r="B2727" s="183"/>
      <c r="C2727" s="183"/>
      <c r="D2727" s="183"/>
      <c r="E2727" s="184"/>
    </row>
    <row r="2728" spans="1:5" s="185" customFormat="1" x14ac:dyDescent="0.3">
      <c r="A2728" s="186"/>
      <c r="B2728" s="183"/>
      <c r="C2728" s="183"/>
      <c r="D2728" s="183"/>
      <c r="E2728" s="184"/>
    </row>
    <row r="2729" spans="1:5" s="185" customFormat="1" x14ac:dyDescent="0.3">
      <c r="A2729" s="186"/>
      <c r="B2729" s="183"/>
      <c r="C2729" s="183"/>
      <c r="D2729" s="183"/>
      <c r="E2729" s="184"/>
    </row>
    <row r="2730" spans="1:5" s="185" customFormat="1" x14ac:dyDescent="0.3">
      <c r="A2730" s="186"/>
      <c r="B2730" s="183"/>
      <c r="C2730" s="183"/>
      <c r="D2730" s="183"/>
      <c r="E2730" s="184"/>
    </row>
    <row r="2731" spans="1:5" s="185" customFormat="1" x14ac:dyDescent="0.3">
      <c r="A2731" s="186"/>
      <c r="B2731" s="183"/>
      <c r="C2731" s="183"/>
      <c r="D2731" s="183"/>
      <c r="E2731" s="184"/>
    </row>
    <row r="2732" spans="1:5" s="185" customFormat="1" x14ac:dyDescent="0.3">
      <c r="A2732" s="186"/>
      <c r="B2732" s="183"/>
      <c r="C2732" s="183"/>
      <c r="D2732" s="183"/>
      <c r="E2732" s="184"/>
    </row>
    <row r="2733" spans="1:5" s="185" customFormat="1" x14ac:dyDescent="0.3">
      <c r="A2733" s="186"/>
      <c r="B2733" s="183"/>
      <c r="C2733" s="183"/>
      <c r="D2733" s="183"/>
      <c r="E2733" s="184"/>
    </row>
    <row r="2734" spans="1:5" s="185" customFormat="1" x14ac:dyDescent="0.3">
      <c r="A2734" s="186"/>
      <c r="B2734" s="183"/>
      <c r="C2734" s="183"/>
      <c r="D2734" s="183"/>
      <c r="E2734" s="184"/>
    </row>
    <row r="2735" spans="1:5" s="185" customFormat="1" x14ac:dyDescent="0.3">
      <c r="A2735" s="186"/>
      <c r="B2735" s="183"/>
      <c r="C2735" s="183"/>
      <c r="D2735" s="183"/>
      <c r="E2735" s="184"/>
    </row>
    <row r="2736" spans="1:5" s="185" customFormat="1" x14ac:dyDescent="0.3">
      <c r="A2736" s="186"/>
      <c r="B2736" s="183"/>
      <c r="C2736" s="183"/>
      <c r="D2736" s="183"/>
      <c r="E2736" s="184"/>
    </row>
    <row r="2737" spans="1:5" s="185" customFormat="1" x14ac:dyDescent="0.3">
      <c r="A2737" s="186"/>
      <c r="B2737" s="183"/>
      <c r="C2737" s="183"/>
      <c r="D2737" s="183"/>
      <c r="E2737" s="184"/>
    </row>
    <row r="2738" spans="1:5" s="185" customFormat="1" x14ac:dyDescent="0.3">
      <c r="A2738" s="186"/>
      <c r="B2738" s="183"/>
      <c r="C2738" s="183"/>
      <c r="D2738" s="183"/>
      <c r="E2738" s="184"/>
    </row>
    <row r="2739" spans="1:5" s="185" customFormat="1" x14ac:dyDescent="0.3">
      <c r="A2739" s="186"/>
      <c r="B2739" s="183"/>
      <c r="C2739" s="183"/>
      <c r="D2739" s="183"/>
      <c r="E2739" s="184"/>
    </row>
    <row r="2740" spans="1:5" s="185" customFormat="1" x14ac:dyDescent="0.3">
      <c r="A2740" s="186"/>
      <c r="B2740" s="183"/>
      <c r="C2740" s="183"/>
      <c r="D2740" s="183"/>
      <c r="E2740" s="184"/>
    </row>
    <row r="2741" spans="1:5" s="185" customFormat="1" x14ac:dyDescent="0.3">
      <c r="A2741" s="186"/>
      <c r="B2741" s="183"/>
      <c r="C2741" s="183"/>
      <c r="D2741" s="183"/>
      <c r="E2741" s="184"/>
    </row>
    <row r="2742" spans="1:5" s="185" customFormat="1" x14ac:dyDescent="0.3">
      <c r="A2742" s="186"/>
      <c r="B2742" s="183"/>
      <c r="C2742" s="183"/>
      <c r="D2742" s="183"/>
      <c r="E2742" s="184"/>
    </row>
    <row r="2743" spans="1:5" s="185" customFormat="1" x14ac:dyDescent="0.3">
      <c r="A2743" s="186"/>
      <c r="B2743" s="183"/>
      <c r="C2743" s="183"/>
      <c r="D2743" s="183"/>
      <c r="E2743" s="184"/>
    </row>
    <row r="2744" spans="1:5" s="185" customFormat="1" x14ac:dyDescent="0.3">
      <c r="A2744" s="186"/>
      <c r="B2744" s="183"/>
      <c r="C2744" s="183"/>
      <c r="D2744" s="183"/>
      <c r="E2744" s="184"/>
    </row>
    <row r="2745" spans="1:5" s="185" customFormat="1" x14ac:dyDescent="0.3">
      <c r="A2745" s="186"/>
      <c r="B2745" s="183"/>
      <c r="C2745" s="183"/>
      <c r="D2745" s="183"/>
      <c r="E2745" s="184"/>
    </row>
    <row r="2746" spans="1:5" s="185" customFormat="1" x14ac:dyDescent="0.3">
      <c r="A2746" s="186"/>
      <c r="B2746" s="183"/>
      <c r="C2746" s="183"/>
      <c r="D2746" s="183"/>
      <c r="E2746" s="184"/>
    </row>
    <row r="2747" spans="1:5" s="185" customFormat="1" x14ac:dyDescent="0.3">
      <c r="A2747" s="186"/>
      <c r="B2747" s="183"/>
      <c r="C2747" s="183"/>
      <c r="D2747" s="183"/>
      <c r="E2747" s="184"/>
    </row>
    <row r="2748" spans="1:5" s="185" customFormat="1" x14ac:dyDescent="0.3">
      <c r="A2748" s="186"/>
      <c r="B2748" s="183"/>
      <c r="C2748" s="183"/>
      <c r="D2748" s="183"/>
      <c r="E2748" s="184"/>
    </row>
    <row r="2749" spans="1:5" s="185" customFormat="1" x14ac:dyDescent="0.3">
      <c r="A2749" s="186"/>
      <c r="B2749" s="183"/>
      <c r="C2749" s="183"/>
      <c r="D2749" s="183"/>
      <c r="E2749" s="184"/>
    </row>
    <row r="2750" spans="1:5" s="185" customFormat="1" x14ac:dyDescent="0.3">
      <c r="A2750" s="186"/>
      <c r="B2750" s="183"/>
      <c r="C2750" s="183"/>
      <c r="D2750" s="183"/>
      <c r="E2750" s="184"/>
    </row>
    <row r="2751" spans="1:5" s="185" customFormat="1" x14ac:dyDescent="0.3">
      <c r="A2751" s="186"/>
      <c r="B2751" s="183"/>
      <c r="C2751" s="183"/>
      <c r="D2751" s="183"/>
      <c r="E2751" s="184"/>
    </row>
    <row r="2752" spans="1:5" s="185" customFormat="1" x14ac:dyDescent="0.3">
      <c r="A2752" s="186"/>
      <c r="B2752" s="183"/>
      <c r="C2752" s="183"/>
      <c r="D2752" s="183"/>
      <c r="E2752" s="184"/>
    </row>
    <row r="2753" spans="1:5" s="185" customFormat="1" x14ac:dyDescent="0.3">
      <c r="A2753" s="186"/>
      <c r="B2753" s="183"/>
      <c r="C2753" s="183"/>
      <c r="D2753" s="183"/>
      <c r="E2753" s="184"/>
    </row>
    <row r="2754" spans="1:5" s="185" customFormat="1" x14ac:dyDescent="0.3">
      <c r="A2754" s="186"/>
      <c r="B2754" s="183"/>
      <c r="C2754" s="183"/>
      <c r="D2754" s="183"/>
      <c r="E2754" s="184"/>
    </row>
    <row r="2755" spans="1:5" s="185" customFormat="1" x14ac:dyDescent="0.3">
      <c r="A2755" s="186"/>
      <c r="B2755" s="183"/>
      <c r="C2755" s="183"/>
      <c r="D2755" s="183"/>
      <c r="E2755" s="184"/>
    </row>
    <row r="2756" spans="1:5" s="185" customFormat="1" x14ac:dyDescent="0.3">
      <c r="A2756" s="186"/>
      <c r="B2756" s="183"/>
      <c r="C2756" s="183"/>
      <c r="D2756" s="183"/>
      <c r="E2756" s="184"/>
    </row>
    <row r="2757" spans="1:5" s="185" customFormat="1" x14ac:dyDescent="0.3">
      <c r="A2757" s="186"/>
      <c r="B2757" s="183"/>
      <c r="C2757" s="183"/>
      <c r="D2757" s="183"/>
      <c r="E2757" s="184"/>
    </row>
    <row r="2758" spans="1:5" s="185" customFormat="1" x14ac:dyDescent="0.3">
      <c r="A2758" s="186"/>
      <c r="B2758" s="183"/>
      <c r="C2758" s="183"/>
      <c r="D2758" s="183"/>
      <c r="E2758" s="184"/>
    </row>
    <row r="2759" spans="1:5" s="185" customFormat="1" x14ac:dyDescent="0.3">
      <c r="A2759" s="186"/>
      <c r="B2759" s="183"/>
      <c r="C2759" s="183"/>
      <c r="D2759" s="183"/>
      <c r="E2759" s="184"/>
    </row>
    <row r="2760" spans="1:5" s="185" customFormat="1" x14ac:dyDescent="0.3">
      <c r="A2760" s="186"/>
      <c r="B2760" s="183"/>
      <c r="C2760" s="183"/>
      <c r="D2760" s="183"/>
      <c r="E2760" s="184"/>
    </row>
    <row r="2761" spans="1:5" s="185" customFormat="1" x14ac:dyDescent="0.3">
      <c r="A2761" s="186"/>
      <c r="B2761" s="183"/>
      <c r="C2761" s="183"/>
      <c r="D2761" s="183"/>
      <c r="E2761" s="184"/>
    </row>
    <row r="2762" spans="1:5" s="185" customFormat="1" x14ac:dyDescent="0.3">
      <c r="A2762" s="186"/>
      <c r="B2762" s="183"/>
      <c r="C2762" s="183"/>
      <c r="D2762" s="183"/>
      <c r="E2762" s="184"/>
    </row>
    <row r="2763" spans="1:5" s="185" customFormat="1" x14ac:dyDescent="0.3">
      <c r="A2763" s="186"/>
      <c r="B2763" s="183"/>
      <c r="C2763" s="183"/>
      <c r="D2763" s="183"/>
      <c r="E2763" s="184"/>
    </row>
    <row r="2764" spans="1:5" s="185" customFormat="1" x14ac:dyDescent="0.3">
      <c r="A2764" s="186"/>
      <c r="B2764" s="183"/>
      <c r="C2764" s="183"/>
      <c r="D2764" s="183"/>
      <c r="E2764" s="184"/>
    </row>
    <row r="2765" spans="1:5" s="185" customFormat="1" x14ac:dyDescent="0.3">
      <c r="A2765" s="186"/>
      <c r="B2765" s="183"/>
      <c r="C2765" s="183"/>
      <c r="D2765" s="183"/>
      <c r="E2765" s="184"/>
    </row>
    <row r="2766" spans="1:5" s="185" customFormat="1" x14ac:dyDescent="0.3">
      <c r="A2766" s="186"/>
      <c r="B2766" s="183"/>
      <c r="C2766" s="183"/>
      <c r="D2766" s="183"/>
      <c r="E2766" s="184"/>
    </row>
    <row r="2767" spans="1:5" s="185" customFormat="1" x14ac:dyDescent="0.3">
      <c r="A2767" s="186"/>
      <c r="B2767" s="183"/>
      <c r="C2767" s="183"/>
      <c r="D2767" s="183"/>
      <c r="E2767" s="184"/>
    </row>
    <row r="2768" spans="1:5" s="185" customFormat="1" x14ac:dyDescent="0.3">
      <c r="A2768" s="186"/>
      <c r="B2768" s="183"/>
      <c r="C2768" s="183"/>
      <c r="D2768" s="183"/>
      <c r="E2768" s="184"/>
    </row>
    <row r="2769" spans="1:5" s="185" customFormat="1" x14ac:dyDescent="0.3">
      <c r="A2769" s="186"/>
      <c r="B2769" s="183"/>
      <c r="C2769" s="183"/>
      <c r="D2769" s="183"/>
      <c r="E2769" s="184"/>
    </row>
    <row r="2770" spans="1:5" s="185" customFormat="1" x14ac:dyDescent="0.3">
      <c r="A2770" s="186"/>
      <c r="B2770" s="183"/>
      <c r="C2770" s="183"/>
      <c r="D2770" s="183"/>
      <c r="E2770" s="184"/>
    </row>
    <row r="2771" spans="1:5" s="185" customFormat="1" x14ac:dyDescent="0.3">
      <c r="A2771" s="186"/>
      <c r="B2771" s="183"/>
      <c r="C2771" s="183"/>
      <c r="D2771" s="183"/>
      <c r="E2771" s="184"/>
    </row>
    <row r="2772" spans="1:5" s="185" customFormat="1" x14ac:dyDescent="0.3">
      <c r="A2772" s="186"/>
      <c r="B2772" s="183"/>
      <c r="C2772" s="183"/>
      <c r="D2772" s="183"/>
      <c r="E2772" s="184"/>
    </row>
    <row r="2773" spans="1:5" s="185" customFormat="1" x14ac:dyDescent="0.3">
      <c r="A2773" s="186"/>
      <c r="B2773" s="183"/>
      <c r="C2773" s="183"/>
      <c r="D2773" s="183"/>
      <c r="E2773" s="184"/>
    </row>
    <row r="2774" spans="1:5" s="185" customFormat="1" x14ac:dyDescent="0.3">
      <c r="A2774" s="186"/>
      <c r="B2774" s="183"/>
      <c r="C2774" s="183"/>
      <c r="D2774" s="183"/>
      <c r="E2774" s="184"/>
    </row>
    <row r="2775" spans="1:5" s="185" customFormat="1" x14ac:dyDescent="0.3">
      <c r="A2775" s="186"/>
      <c r="B2775" s="183"/>
      <c r="C2775" s="183"/>
      <c r="D2775" s="183"/>
      <c r="E2775" s="184"/>
    </row>
    <row r="2776" spans="1:5" s="185" customFormat="1" x14ac:dyDescent="0.3">
      <c r="A2776" s="186"/>
      <c r="B2776" s="183"/>
      <c r="C2776" s="183"/>
      <c r="D2776" s="183"/>
      <c r="E2776" s="184"/>
    </row>
    <row r="2777" spans="1:5" s="185" customFormat="1" x14ac:dyDescent="0.3">
      <c r="A2777" s="186"/>
      <c r="B2777" s="183"/>
      <c r="C2777" s="183"/>
      <c r="D2777" s="183"/>
      <c r="E2777" s="184"/>
    </row>
    <row r="2778" spans="1:5" s="185" customFormat="1" x14ac:dyDescent="0.3">
      <c r="A2778" s="186"/>
      <c r="B2778" s="183"/>
      <c r="C2778" s="183"/>
      <c r="D2778" s="183"/>
      <c r="E2778" s="184"/>
    </row>
    <row r="2779" spans="1:5" s="185" customFormat="1" x14ac:dyDescent="0.3">
      <c r="A2779" s="186"/>
      <c r="B2779" s="183"/>
      <c r="C2779" s="183"/>
      <c r="D2779" s="183"/>
      <c r="E2779" s="184"/>
    </row>
    <row r="2780" spans="1:5" s="185" customFormat="1" x14ac:dyDescent="0.3">
      <c r="A2780" s="186"/>
      <c r="B2780" s="183"/>
      <c r="C2780" s="183"/>
      <c r="D2780" s="183"/>
      <c r="E2780" s="184"/>
    </row>
    <row r="2781" spans="1:5" s="185" customFormat="1" x14ac:dyDescent="0.3">
      <c r="A2781" s="186"/>
      <c r="B2781" s="183"/>
      <c r="C2781" s="183"/>
      <c r="D2781" s="183"/>
      <c r="E2781" s="184"/>
    </row>
    <row r="2782" spans="1:5" s="185" customFormat="1" x14ac:dyDescent="0.3">
      <c r="A2782" s="186"/>
      <c r="B2782" s="183"/>
      <c r="C2782" s="183"/>
      <c r="D2782" s="183"/>
      <c r="E2782" s="184"/>
    </row>
    <row r="2783" spans="1:5" s="185" customFormat="1" x14ac:dyDescent="0.3">
      <c r="A2783" s="186"/>
      <c r="B2783" s="183"/>
      <c r="C2783" s="183"/>
      <c r="D2783" s="183"/>
      <c r="E2783" s="184"/>
    </row>
    <row r="2784" spans="1:5" s="185" customFormat="1" x14ac:dyDescent="0.3">
      <c r="A2784" s="186"/>
      <c r="B2784" s="183"/>
      <c r="C2784" s="183"/>
      <c r="D2784" s="183"/>
      <c r="E2784" s="184"/>
    </row>
    <row r="2785" spans="1:5" s="185" customFormat="1" x14ac:dyDescent="0.3">
      <c r="A2785" s="186"/>
      <c r="B2785" s="183"/>
      <c r="C2785" s="183"/>
      <c r="D2785" s="183"/>
      <c r="E2785" s="184"/>
    </row>
    <row r="2786" spans="1:5" s="185" customFormat="1" x14ac:dyDescent="0.3">
      <c r="A2786" s="186"/>
      <c r="B2786" s="183"/>
      <c r="C2786" s="183"/>
      <c r="D2786" s="183"/>
      <c r="E2786" s="184"/>
    </row>
    <row r="2787" spans="1:5" s="185" customFormat="1" x14ac:dyDescent="0.3">
      <c r="A2787" s="186"/>
      <c r="B2787" s="183"/>
      <c r="C2787" s="183"/>
      <c r="D2787" s="183"/>
      <c r="E2787" s="184"/>
    </row>
    <row r="2788" spans="1:5" s="185" customFormat="1" x14ac:dyDescent="0.3">
      <c r="A2788" s="186"/>
      <c r="B2788" s="183"/>
      <c r="C2788" s="183"/>
      <c r="D2788" s="183"/>
      <c r="E2788" s="184"/>
    </row>
    <row r="2789" spans="1:5" s="185" customFormat="1" x14ac:dyDescent="0.3">
      <c r="A2789" s="186"/>
      <c r="B2789" s="183"/>
      <c r="C2789" s="183"/>
      <c r="D2789" s="183"/>
      <c r="E2789" s="184"/>
    </row>
    <row r="2790" spans="1:5" s="185" customFormat="1" x14ac:dyDescent="0.3">
      <c r="A2790" s="186"/>
      <c r="B2790" s="183"/>
      <c r="C2790" s="183"/>
      <c r="D2790" s="183"/>
      <c r="E2790" s="184"/>
    </row>
    <row r="2791" spans="1:5" s="185" customFormat="1" x14ac:dyDescent="0.3">
      <c r="A2791" s="186"/>
      <c r="B2791" s="183"/>
      <c r="C2791" s="183"/>
      <c r="D2791" s="183"/>
      <c r="E2791" s="184"/>
    </row>
    <row r="2792" spans="1:5" s="185" customFormat="1" x14ac:dyDescent="0.3">
      <c r="A2792" s="186"/>
      <c r="B2792" s="183"/>
      <c r="C2792" s="183"/>
      <c r="D2792" s="183"/>
      <c r="E2792" s="184"/>
    </row>
    <row r="2793" spans="1:5" s="185" customFormat="1" x14ac:dyDescent="0.3">
      <c r="A2793" s="186"/>
      <c r="B2793" s="183"/>
      <c r="C2793" s="183"/>
      <c r="D2793" s="183"/>
      <c r="E2793" s="184"/>
    </row>
    <row r="2794" spans="1:5" s="185" customFormat="1" x14ac:dyDescent="0.3">
      <c r="A2794" s="186"/>
      <c r="B2794" s="183"/>
      <c r="C2794" s="183"/>
      <c r="D2794" s="183"/>
      <c r="E2794" s="184"/>
    </row>
    <row r="2795" spans="1:5" s="185" customFormat="1" x14ac:dyDescent="0.3">
      <c r="A2795" s="186"/>
      <c r="B2795" s="183"/>
      <c r="C2795" s="183"/>
      <c r="D2795" s="183"/>
      <c r="E2795" s="184"/>
    </row>
    <row r="2796" spans="1:5" s="185" customFormat="1" x14ac:dyDescent="0.3">
      <c r="A2796" s="186"/>
      <c r="B2796" s="183"/>
      <c r="C2796" s="183"/>
      <c r="D2796" s="183"/>
      <c r="E2796" s="184"/>
    </row>
    <row r="2797" spans="1:5" s="185" customFormat="1" x14ac:dyDescent="0.3">
      <c r="A2797" s="186"/>
      <c r="B2797" s="183"/>
      <c r="C2797" s="183"/>
      <c r="D2797" s="183"/>
      <c r="E2797" s="184"/>
    </row>
    <row r="2798" spans="1:5" s="185" customFormat="1" x14ac:dyDescent="0.3">
      <c r="A2798" s="186"/>
      <c r="B2798" s="183"/>
      <c r="C2798" s="183"/>
      <c r="D2798" s="183"/>
      <c r="E2798" s="184"/>
    </row>
    <row r="2799" spans="1:5" s="185" customFormat="1" x14ac:dyDescent="0.3">
      <c r="A2799" s="186"/>
      <c r="B2799" s="183"/>
      <c r="C2799" s="183"/>
      <c r="D2799" s="183"/>
      <c r="E2799" s="184"/>
    </row>
    <row r="2800" spans="1:5" s="185" customFormat="1" x14ac:dyDescent="0.3">
      <c r="A2800" s="186"/>
      <c r="B2800" s="183"/>
      <c r="C2800" s="183"/>
      <c r="D2800" s="183"/>
      <c r="E2800" s="184"/>
    </row>
    <row r="2801" spans="1:5" s="185" customFormat="1" x14ac:dyDescent="0.3">
      <c r="A2801" s="186"/>
      <c r="B2801" s="183"/>
      <c r="C2801" s="183"/>
      <c r="D2801" s="183"/>
      <c r="E2801" s="184"/>
    </row>
    <row r="2802" spans="1:5" s="185" customFormat="1" x14ac:dyDescent="0.3">
      <c r="A2802" s="186"/>
      <c r="B2802" s="183"/>
      <c r="C2802" s="183"/>
      <c r="D2802" s="183"/>
      <c r="E2802" s="184"/>
    </row>
    <row r="2803" spans="1:5" s="185" customFormat="1" x14ac:dyDescent="0.3">
      <c r="A2803" s="186"/>
      <c r="B2803" s="183"/>
      <c r="C2803" s="183"/>
      <c r="D2803" s="183"/>
      <c r="E2803" s="184"/>
    </row>
    <row r="2804" spans="1:5" s="185" customFormat="1" x14ac:dyDescent="0.3">
      <c r="A2804" s="186"/>
      <c r="B2804" s="183"/>
      <c r="C2804" s="183"/>
      <c r="D2804" s="183"/>
      <c r="E2804" s="184"/>
    </row>
    <row r="2805" spans="1:5" s="185" customFormat="1" x14ac:dyDescent="0.3">
      <c r="A2805" s="186"/>
      <c r="B2805" s="183"/>
      <c r="C2805" s="183"/>
      <c r="D2805" s="183"/>
      <c r="E2805" s="184"/>
    </row>
    <row r="2806" spans="1:5" s="185" customFormat="1" x14ac:dyDescent="0.3">
      <c r="A2806" s="186"/>
      <c r="B2806" s="183"/>
      <c r="C2806" s="183"/>
      <c r="D2806" s="183"/>
      <c r="E2806" s="184"/>
    </row>
    <row r="2807" spans="1:5" s="185" customFormat="1" x14ac:dyDescent="0.3">
      <c r="A2807" s="186"/>
      <c r="B2807" s="183"/>
      <c r="C2807" s="183"/>
      <c r="D2807" s="183"/>
      <c r="E2807" s="184"/>
    </row>
    <row r="2808" spans="1:5" s="185" customFormat="1" x14ac:dyDescent="0.3">
      <c r="A2808" s="186"/>
      <c r="B2808" s="183"/>
      <c r="C2808" s="183"/>
      <c r="D2808" s="183"/>
      <c r="E2808" s="184"/>
    </row>
    <row r="2809" spans="1:5" s="185" customFormat="1" x14ac:dyDescent="0.3">
      <c r="A2809" s="186"/>
      <c r="B2809" s="183"/>
      <c r="C2809" s="183"/>
      <c r="D2809" s="183"/>
      <c r="E2809" s="184"/>
    </row>
    <row r="2810" spans="1:5" s="185" customFormat="1" x14ac:dyDescent="0.3">
      <c r="A2810" s="186"/>
      <c r="B2810" s="183"/>
      <c r="C2810" s="183"/>
      <c r="D2810" s="183"/>
      <c r="E2810" s="184"/>
    </row>
    <row r="2811" spans="1:5" s="185" customFormat="1" x14ac:dyDescent="0.3">
      <c r="A2811" s="186"/>
      <c r="B2811" s="183"/>
      <c r="C2811" s="183"/>
      <c r="D2811" s="183"/>
      <c r="E2811" s="184"/>
    </row>
    <row r="2812" spans="1:5" s="185" customFormat="1" x14ac:dyDescent="0.3">
      <c r="A2812" s="186"/>
      <c r="B2812" s="183"/>
      <c r="C2812" s="183"/>
      <c r="D2812" s="183"/>
      <c r="E2812" s="184"/>
    </row>
    <row r="2813" spans="1:5" s="185" customFormat="1" x14ac:dyDescent="0.3">
      <c r="A2813" s="186"/>
      <c r="B2813" s="183"/>
      <c r="C2813" s="183"/>
      <c r="D2813" s="183"/>
      <c r="E2813" s="184"/>
    </row>
    <row r="2814" spans="1:5" s="185" customFormat="1" x14ac:dyDescent="0.3">
      <c r="A2814" s="186"/>
      <c r="B2814" s="183"/>
      <c r="C2814" s="183"/>
      <c r="D2814" s="183"/>
      <c r="E2814" s="184"/>
    </row>
    <row r="2815" spans="1:5" s="185" customFormat="1" x14ac:dyDescent="0.3">
      <c r="A2815" s="186"/>
      <c r="B2815" s="183"/>
      <c r="C2815" s="183"/>
      <c r="D2815" s="183"/>
      <c r="E2815" s="184"/>
    </row>
    <row r="2816" spans="1:5" s="185" customFormat="1" x14ac:dyDescent="0.3">
      <c r="A2816" s="186"/>
      <c r="B2816" s="183"/>
      <c r="C2816" s="183"/>
      <c r="D2816" s="183"/>
      <c r="E2816" s="184"/>
    </row>
    <row r="2817" spans="1:5" s="185" customFormat="1" x14ac:dyDescent="0.3">
      <c r="A2817" s="186"/>
      <c r="B2817" s="183"/>
      <c r="C2817" s="183"/>
      <c r="D2817" s="183"/>
      <c r="E2817" s="184"/>
    </row>
    <row r="2818" spans="1:5" s="185" customFormat="1" x14ac:dyDescent="0.3">
      <c r="A2818" s="186"/>
      <c r="B2818" s="183"/>
      <c r="C2818" s="183"/>
      <c r="D2818" s="183"/>
      <c r="E2818" s="184"/>
    </row>
    <row r="2819" spans="1:5" s="185" customFormat="1" x14ac:dyDescent="0.3">
      <c r="A2819" s="186"/>
      <c r="B2819" s="183"/>
      <c r="C2819" s="183"/>
      <c r="D2819" s="183"/>
      <c r="E2819" s="184"/>
    </row>
    <row r="2820" spans="1:5" s="185" customFormat="1" x14ac:dyDescent="0.3">
      <c r="A2820" s="186"/>
      <c r="B2820" s="183"/>
      <c r="C2820" s="183"/>
      <c r="D2820" s="183"/>
      <c r="E2820" s="184"/>
    </row>
    <row r="2821" spans="1:5" s="185" customFormat="1" x14ac:dyDescent="0.3">
      <c r="A2821" s="186"/>
      <c r="B2821" s="183"/>
      <c r="C2821" s="183"/>
      <c r="D2821" s="183"/>
      <c r="E2821" s="184"/>
    </row>
    <row r="2822" spans="1:5" s="185" customFormat="1" x14ac:dyDescent="0.3">
      <c r="A2822" s="186"/>
      <c r="B2822" s="183"/>
      <c r="C2822" s="183"/>
      <c r="D2822" s="183"/>
      <c r="E2822" s="184"/>
    </row>
    <row r="2823" spans="1:5" s="185" customFormat="1" x14ac:dyDescent="0.3">
      <c r="A2823" s="186"/>
      <c r="B2823" s="183"/>
      <c r="C2823" s="183"/>
      <c r="D2823" s="183"/>
      <c r="E2823" s="184"/>
    </row>
    <row r="2824" spans="1:5" s="185" customFormat="1" x14ac:dyDescent="0.3">
      <c r="A2824" s="186"/>
      <c r="B2824" s="183"/>
      <c r="C2824" s="183"/>
      <c r="D2824" s="183"/>
      <c r="E2824" s="184"/>
    </row>
    <row r="2825" spans="1:5" s="185" customFormat="1" x14ac:dyDescent="0.3">
      <c r="A2825" s="186"/>
      <c r="B2825" s="183"/>
      <c r="C2825" s="183"/>
      <c r="D2825" s="183"/>
      <c r="E2825" s="184"/>
    </row>
    <row r="2826" spans="1:5" s="185" customFormat="1" x14ac:dyDescent="0.3">
      <c r="A2826" s="186"/>
      <c r="B2826" s="183"/>
      <c r="C2826" s="183"/>
      <c r="D2826" s="183"/>
      <c r="E2826" s="184"/>
    </row>
    <row r="2827" spans="1:5" s="185" customFormat="1" x14ac:dyDescent="0.3">
      <c r="A2827" s="186"/>
      <c r="B2827" s="183"/>
      <c r="C2827" s="183"/>
      <c r="D2827" s="183"/>
      <c r="E2827" s="184"/>
    </row>
    <row r="2828" spans="1:5" s="185" customFormat="1" x14ac:dyDescent="0.3">
      <c r="A2828" s="186"/>
      <c r="B2828" s="183"/>
      <c r="C2828" s="183"/>
      <c r="D2828" s="183"/>
      <c r="E2828" s="184"/>
    </row>
    <row r="2829" spans="1:5" s="185" customFormat="1" x14ac:dyDescent="0.3">
      <c r="A2829" s="186"/>
      <c r="B2829" s="183"/>
      <c r="C2829" s="183"/>
      <c r="D2829" s="183"/>
      <c r="E2829" s="184"/>
    </row>
    <row r="2830" spans="1:5" s="185" customFormat="1" x14ac:dyDescent="0.3">
      <c r="A2830" s="186"/>
      <c r="B2830" s="183"/>
      <c r="C2830" s="183"/>
      <c r="D2830" s="183"/>
      <c r="E2830" s="184"/>
    </row>
    <row r="2831" spans="1:5" s="185" customFormat="1" x14ac:dyDescent="0.3">
      <c r="A2831" s="186"/>
      <c r="B2831" s="183"/>
      <c r="C2831" s="183"/>
      <c r="D2831" s="183"/>
      <c r="E2831" s="184"/>
    </row>
    <row r="2832" spans="1:5" s="185" customFormat="1" x14ac:dyDescent="0.3">
      <c r="A2832" s="186"/>
      <c r="B2832" s="183"/>
      <c r="C2832" s="183"/>
      <c r="D2832" s="183"/>
      <c r="E2832" s="184"/>
    </row>
    <row r="2833" spans="1:5" s="185" customFormat="1" x14ac:dyDescent="0.3">
      <c r="A2833" s="186"/>
      <c r="B2833" s="183"/>
      <c r="C2833" s="183"/>
      <c r="D2833" s="183"/>
      <c r="E2833" s="184"/>
    </row>
    <row r="2834" spans="1:5" s="185" customFormat="1" x14ac:dyDescent="0.3">
      <c r="A2834" s="186"/>
      <c r="B2834" s="183"/>
      <c r="C2834" s="183"/>
      <c r="D2834" s="183"/>
      <c r="E2834" s="184"/>
    </row>
    <row r="2835" spans="1:5" s="185" customFormat="1" x14ac:dyDescent="0.3">
      <c r="A2835" s="186"/>
      <c r="B2835" s="183"/>
      <c r="C2835" s="183"/>
      <c r="D2835" s="183"/>
      <c r="E2835" s="184"/>
    </row>
    <row r="2836" spans="1:5" s="185" customFormat="1" x14ac:dyDescent="0.3">
      <c r="A2836" s="186"/>
      <c r="B2836" s="183"/>
      <c r="C2836" s="183"/>
      <c r="D2836" s="183"/>
      <c r="E2836" s="184"/>
    </row>
    <row r="2837" spans="1:5" s="185" customFormat="1" x14ac:dyDescent="0.3">
      <c r="A2837" s="186"/>
      <c r="B2837" s="183"/>
      <c r="C2837" s="183"/>
      <c r="D2837" s="183"/>
      <c r="E2837" s="184"/>
    </row>
    <row r="2838" spans="1:5" s="185" customFormat="1" x14ac:dyDescent="0.3">
      <c r="A2838" s="186"/>
      <c r="B2838" s="183"/>
      <c r="C2838" s="183"/>
      <c r="D2838" s="183"/>
      <c r="E2838" s="184"/>
    </row>
    <row r="2839" spans="1:5" s="185" customFormat="1" x14ac:dyDescent="0.3">
      <c r="A2839" s="186"/>
      <c r="B2839" s="183"/>
      <c r="C2839" s="183"/>
      <c r="D2839" s="183"/>
      <c r="E2839" s="184"/>
    </row>
    <row r="2840" spans="1:5" s="185" customFormat="1" x14ac:dyDescent="0.3">
      <c r="A2840" s="186"/>
      <c r="B2840" s="183"/>
      <c r="C2840" s="183"/>
      <c r="D2840" s="183"/>
      <c r="E2840" s="184"/>
    </row>
    <row r="2841" spans="1:5" s="185" customFormat="1" x14ac:dyDescent="0.3">
      <c r="A2841" s="186"/>
      <c r="B2841" s="183"/>
      <c r="C2841" s="183"/>
      <c r="D2841" s="183"/>
      <c r="E2841" s="184"/>
    </row>
    <row r="2842" spans="1:5" s="185" customFormat="1" x14ac:dyDescent="0.3">
      <c r="A2842" s="186"/>
      <c r="B2842" s="183"/>
      <c r="C2842" s="183"/>
      <c r="D2842" s="183"/>
      <c r="E2842" s="184"/>
    </row>
    <row r="2843" spans="1:5" s="185" customFormat="1" x14ac:dyDescent="0.3">
      <c r="A2843" s="186"/>
      <c r="B2843" s="183"/>
      <c r="C2843" s="183"/>
      <c r="D2843" s="183"/>
      <c r="E2843" s="184"/>
    </row>
    <row r="2844" spans="1:5" s="185" customFormat="1" x14ac:dyDescent="0.3">
      <c r="A2844" s="186"/>
      <c r="B2844" s="183"/>
      <c r="C2844" s="183"/>
      <c r="D2844" s="183"/>
      <c r="E2844" s="184"/>
    </row>
    <row r="2845" spans="1:5" s="185" customFormat="1" x14ac:dyDescent="0.3">
      <c r="A2845" s="186"/>
      <c r="B2845" s="183"/>
      <c r="C2845" s="183"/>
      <c r="D2845" s="183"/>
      <c r="E2845" s="184"/>
    </row>
    <row r="2846" spans="1:5" s="185" customFormat="1" x14ac:dyDescent="0.3">
      <c r="A2846" s="186"/>
      <c r="B2846" s="183"/>
      <c r="C2846" s="183"/>
      <c r="D2846" s="183"/>
      <c r="E2846" s="184"/>
    </row>
    <row r="2847" spans="1:5" s="185" customFormat="1" x14ac:dyDescent="0.3">
      <c r="A2847" s="186"/>
      <c r="B2847" s="183"/>
      <c r="C2847" s="183"/>
      <c r="D2847" s="183"/>
      <c r="E2847" s="184"/>
    </row>
    <row r="2848" spans="1:5" s="185" customFormat="1" x14ac:dyDescent="0.3">
      <c r="A2848" s="186"/>
      <c r="B2848" s="183"/>
      <c r="C2848" s="183"/>
      <c r="D2848" s="183"/>
      <c r="E2848" s="184"/>
    </row>
    <row r="2849" spans="1:5" s="185" customFormat="1" x14ac:dyDescent="0.3">
      <c r="A2849" s="186"/>
      <c r="B2849" s="183"/>
      <c r="C2849" s="183"/>
      <c r="D2849" s="183"/>
      <c r="E2849" s="184"/>
    </row>
    <row r="2850" spans="1:5" s="185" customFormat="1" x14ac:dyDescent="0.3">
      <c r="A2850" s="186"/>
      <c r="B2850" s="183"/>
      <c r="C2850" s="183"/>
      <c r="D2850" s="183"/>
      <c r="E2850" s="184"/>
    </row>
    <row r="2851" spans="1:5" s="185" customFormat="1" x14ac:dyDescent="0.3">
      <c r="A2851" s="186"/>
      <c r="B2851" s="183"/>
      <c r="C2851" s="183"/>
      <c r="D2851" s="183"/>
      <c r="E2851" s="184"/>
    </row>
    <row r="2852" spans="1:5" s="185" customFormat="1" x14ac:dyDescent="0.3">
      <c r="A2852" s="186"/>
      <c r="B2852" s="183"/>
      <c r="C2852" s="183"/>
      <c r="D2852" s="183"/>
      <c r="E2852" s="184"/>
    </row>
    <row r="2853" spans="1:5" s="185" customFormat="1" x14ac:dyDescent="0.3">
      <c r="A2853" s="186"/>
      <c r="B2853" s="183"/>
      <c r="C2853" s="183"/>
      <c r="D2853" s="183"/>
      <c r="E2853" s="184"/>
    </row>
    <row r="2854" spans="1:5" s="185" customFormat="1" x14ac:dyDescent="0.3">
      <c r="A2854" s="186"/>
      <c r="B2854" s="183"/>
      <c r="C2854" s="183"/>
      <c r="D2854" s="183"/>
      <c r="E2854" s="184"/>
    </row>
    <row r="2855" spans="1:5" s="185" customFormat="1" x14ac:dyDescent="0.3">
      <c r="A2855" s="186"/>
      <c r="B2855" s="183"/>
      <c r="C2855" s="183"/>
      <c r="D2855" s="183"/>
      <c r="E2855" s="184"/>
    </row>
    <row r="2856" spans="1:5" s="185" customFormat="1" x14ac:dyDescent="0.3">
      <c r="A2856" s="186"/>
      <c r="B2856" s="183"/>
      <c r="C2856" s="183"/>
      <c r="D2856" s="183"/>
      <c r="E2856" s="184"/>
    </row>
    <row r="2857" spans="1:5" s="185" customFormat="1" x14ac:dyDescent="0.3">
      <c r="A2857" s="186"/>
      <c r="B2857" s="183"/>
      <c r="C2857" s="183"/>
      <c r="D2857" s="183"/>
      <c r="E2857" s="184"/>
    </row>
    <row r="2858" spans="1:5" s="185" customFormat="1" x14ac:dyDescent="0.3">
      <c r="A2858" s="186"/>
      <c r="B2858" s="183"/>
      <c r="C2858" s="183"/>
      <c r="D2858" s="183"/>
      <c r="E2858" s="184"/>
    </row>
    <row r="2859" spans="1:5" s="185" customFormat="1" x14ac:dyDescent="0.3">
      <c r="A2859" s="186"/>
      <c r="B2859" s="183"/>
      <c r="C2859" s="183"/>
      <c r="D2859" s="183"/>
      <c r="E2859" s="184"/>
    </row>
    <row r="2860" spans="1:5" s="185" customFormat="1" x14ac:dyDescent="0.3">
      <c r="A2860" s="186"/>
      <c r="B2860" s="183"/>
      <c r="C2860" s="183"/>
      <c r="D2860" s="183"/>
      <c r="E2860" s="184"/>
    </row>
    <row r="2861" spans="1:5" s="185" customFormat="1" x14ac:dyDescent="0.3">
      <c r="A2861" s="186"/>
      <c r="B2861" s="183"/>
      <c r="C2861" s="183"/>
      <c r="D2861" s="183"/>
      <c r="E2861" s="184"/>
    </row>
    <row r="2862" spans="1:5" s="185" customFormat="1" x14ac:dyDescent="0.3">
      <c r="A2862" s="186"/>
      <c r="B2862" s="183"/>
      <c r="C2862" s="183"/>
      <c r="D2862" s="183"/>
      <c r="E2862" s="184"/>
    </row>
    <row r="2863" spans="1:5" s="185" customFormat="1" x14ac:dyDescent="0.3">
      <c r="A2863" s="186"/>
      <c r="B2863" s="183"/>
      <c r="C2863" s="183"/>
      <c r="D2863" s="183"/>
      <c r="E2863" s="184"/>
    </row>
    <row r="2864" spans="1:5" s="185" customFormat="1" x14ac:dyDescent="0.3">
      <c r="A2864" s="186"/>
      <c r="B2864" s="183"/>
      <c r="C2864" s="183"/>
      <c r="D2864" s="183"/>
      <c r="E2864" s="184"/>
    </row>
    <row r="2865" spans="1:5" s="185" customFormat="1" x14ac:dyDescent="0.3">
      <c r="A2865" s="186"/>
      <c r="B2865" s="183"/>
      <c r="C2865" s="183"/>
      <c r="D2865" s="183"/>
      <c r="E2865" s="184"/>
    </row>
    <row r="2866" spans="1:5" s="185" customFormat="1" x14ac:dyDescent="0.3">
      <c r="A2866" s="186"/>
      <c r="B2866" s="183"/>
      <c r="C2866" s="183"/>
      <c r="D2866" s="183"/>
      <c r="E2866" s="184"/>
    </row>
    <row r="2867" spans="1:5" s="185" customFormat="1" x14ac:dyDescent="0.3">
      <c r="A2867" s="186"/>
      <c r="B2867" s="183"/>
      <c r="C2867" s="183"/>
      <c r="D2867" s="183"/>
      <c r="E2867" s="184"/>
    </row>
    <row r="2868" spans="1:5" s="185" customFormat="1" x14ac:dyDescent="0.3">
      <c r="A2868" s="186"/>
      <c r="B2868" s="183"/>
      <c r="C2868" s="183"/>
      <c r="D2868" s="183"/>
      <c r="E2868" s="184"/>
    </row>
    <row r="2869" spans="1:5" s="185" customFormat="1" x14ac:dyDescent="0.3">
      <c r="A2869" s="186"/>
      <c r="B2869" s="183"/>
      <c r="C2869" s="183"/>
      <c r="D2869" s="183"/>
      <c r="E2869" s="184"/>
    </row>
    <row r="2870" spans="1:5" s="185" customFormat="1" x14ac:dyDescent="0.3">
      <c r="A2870" s="186"/>
      <c r="B2870" s="183"/>
      <c r="C2870" s="183"/>
      <c r="D2870" s="183"/>
      <c r="E2870" s="184"/>
    </row>
    <row r="2871" spans="1:5" s="185" customFormat="1" x14ac:dyDescent="0.3">
      <c r="A2871" s="186"/>
      <c r="B2871" s="183"/>
      <c r="C2871" s="183"/>
      <c r="D2871" s="183"/>
      <c r="E2871" s="184"/>
    </row>
    <row r="2872" spans="1:5" s="185" customFormat="1" x14ac:dyDescent="0.3">
      <c r="A2872" s="186"/>
      <c r="B2872" s="183"/>
      <c r="C2872" s="183"/>
      <c r="D2872" s="183"/>
      <c r="E2872" s="184"/>
    </row>
    <row r="2873" spans="1:5" s="185" customFormat="1" x14ac:dyDescent="0.3">
      <c r="A2873" s="186"/>
      <c r="B2873" s="183"/>
      <c r="C2873" s="183"/>
      <c r="D2873" s="183"/>
      <c r="E2873" s="184"/>
    </row>
    <row r="2874" spans="1:5" s="185" customFormat="1" x14ac:dyDescent="0.3">
      <c r="A2874" s="186"/>
      <c r="B2874" s="183"/>
      <c r="C2874" s="183"/>
      <c r="D2874" s="183"/>
      <c r="E2874" s="184"/>
    </row>
    <row r="2875" spans="1:5" s="185" customFormat="1" x14ac:dyDescent="0.3">
      <c r="A2875" s="186"/>
      <c r="B2875" s="183"/>
      <c r="C2875" s="183"/>
      <c r="D2875" s="183"/>
      <c r="E2875" s="184"/>
    </row>
    <row r="2876" spans="1:5" s="185" customFormat="1" x14ac:dyDescent="0.3">
      <c r="A2876" s="186"/>
      <c r="B2876" s="183"/>
      <c r="C2876" s="183"/>
      <c r="D2876" s="183"/>
      <c r="E2876" s="184"/>
    </row>
    <row r="2877" spans="1:5" s="185" customFormat="1" x14ac:dyDescent="0.3">
      <c r="A2877" s="186"/>
      <c r="B2877" s="183"/>
      <c r="C2877" s="183"/>
      <c r="D2877" s="183"/>
      <c r="E2877" s="184"/>
    </row>
    <row r="2878" spans="1:5" s="185" customFormat="1" x14ac:dyDescent="0.3">
      <c r="A2878" s="186"/>
      <c r="B2878" s="183"/>
      <c r="C2878" s="183"/>
      <c r="D2878" s="183"/>
      <c r="E2878" s="184"/>
    </row>
    <row r="2879" spans="1:5" s="185" customFormat="1" x14ac:dyDescent="0.3">
      <c r="A2879" s="186"/>
      <c r="B2879" s="183"/>
      <c r="C2879" s="183"/>
      <c r="D2879" s="183"/>
      <c r="E2879" s="184"/>
    </row>
    <row r="2880" spans="1:5" s="185" customFormat="1" x14ac:dyDescent="0.3">
      <c r="A2880" s="186"/>
      <c r="B2880" s="183"/>
      <c r="C2880" s="183"/>
      <c r="D2880" s="183"/>
      <c r="E2880" s="184"/>
    </row>
    <row r="2881" spans="1:5" s="185" customFormat="1" x14ac:dyDescent="0.3">
      <c r="A2881" s="186"/>
      <c r="B2881" s="183"/>
      <c r="C2881" s="183"/>
      <c r="D2881" s="183"/>
      <c r="E2881" s="184"/>
    </row>
    <row r="2882" spans="1:5" s="185" customFormat="1" x14ac:dyDescent="0.3">
      <c r="A2882" s="186"/>
      <c r="B2882" s="183"/>
      <c r="C2882" s="183"/>
      <c r="D2882" s="183"/>
      <c r="E2882" s="184"/>
    </row>
    <row r="2883" spans="1:5" s="185" customFormat="1" x14ac:dyDescent="0.3">
      <c r="A2883" s="186"/>
      <c r="B2883" s="183"/>
      <c r="C2883" s="183"/>
      <c r="D2883" s="183"/>
      <c r="E2883" s="184"/>
    </row>
    <row r="2884" spans="1:5" s="185" customFormat="1" x14ac:dyDescent="0.3">
      <c r="A2884" s="186"/>
      <c r="B2884" s="183"/>
      <c r="C2884" s="183"/>
      <c r="D2884" s="183"/>
      <c r="E2884" s="184"/>
    </row>
    <row r="2885" spans="1:5" s="185" customFormat="1" x14ac:dyDescent="0.3">
      <c r="A2885" s="186"/>
      <c r="B2885" s="183"/>
      <c r="C2885" s="183"/>
      <c r="D2885" s="183"/>
      <c r="E2885" s="184"/>
    </row>
    <row r="2886" spans="1:5" s="185" customFormat="1" x14ac:dyDescent="0.3">
      <c r="A2886" s="186"/>
      <c r="B2886" s="183"/>
      <c r="C2886" s="183"/>
      <c r="D2886" s="183"/>
      <c r="E2886" s="184"/>
    </row>
    <row r="2887" spans="1:5" s="185" customFormat="1" x14ac:dyDescent="0.3">
      <c r="A2887" s="186"/>
      <c r="B2887" s="183"/>
      <c r="C2887" s="183"/>
      <c r="D2887" s="183"/>
      <c r="E2887" s="184"/>
    </row>
    <row r="2888" spans="1:5" s="185" customFormat="1" x14ac:dyDescent="0.3">
      <c r="A2888" s="186"/>
      <c r="B2888" s="183"/>
      <c r="C2888" s="183"/>
      <c r="D2888" s="183"/>
      <c r="E2888" s="184"/>
    </row>
    <row r="2889" spans="1:5" s="185" customFormat="1" x14ac:dyDescent="0.3">
      <c r="A2889" s="186"/>
      <c r="B2889" s="183"/>
      <c r="C2889" s="183"/>
      <c r="D2889" s="183"/>
      <c r="E2889" s="184"/>
    </row>
    <row r="2890" spans="1:5" s="185" customFormat="1" x14ac:dyDescent="0.3">
      <c r="A2890" s="186"/>
      <c r="B2890" s="183"/>
      <c r="C2890" s="183"/>
      <c r="D2890" s="183"/>
      <c r="E2890" s="184"/>
    </row>
    <row r="2891" spans="1:5" s="185" customFormat="1" x14ac:dyDescent="0.3">
      <c r="A2891" s="186"/>
      <c r="B2891" s="183"/>
      <c r="C2891" s="183"/>
      <c r="D2891" s="183"/>
      <c r="E2891" s="184"/>
    </row>
    <row r="2892" spans="1:5" s="185" customFormat="1" x14ac:dyDescent="0.3">
      <c r="A2892" s="186"/>
      <c r="B2892" s="183"/>
      <c r="C2892" s="183"/>
      <c r="D2892" s="183"/>
      <c r="E2892" s="184"/>
    </row>
    <row r="2893" spans="1:5" s="185" customFormat="1" x14ac:dyDescent="0.3">
      <c r="A2893" s="186"/>
      <c r="B2893" s="183"/>
      <c r="C2893" s="183"/>
      <c r="D2893" s="183"/>
      <c r="E2893" s="184"/>
    </row>
    <row r="2894" spans="1:5" s="185" customFormat="1" x14ac:dyDescent="0.3">
      <c r="A2894" s="186"/>
      <c r="B2894" s="183"/>
      <c r="C2894" s="183"/>
      <c r="D2894" s="183"/>
      <c r="E2894" s="184"/>
    </row>
    <row r="2895" spans="1:5" s="185" customFormat="1" x14ac:dyDescent="0.3">
      <c r="A2895" s="186"/>
      <c r="B2895" s="183"/>
      <c r="C2895" s="183"/>
      <c r="D2895" s="183"/>
      <c r="E2895" s="184"/>
    </row>
    <row r="2896" spans="1:5" s="185" customFormat="1" x14ac:dyDescent="0.3">
      <c r="A2896" s="186"/>
      <c r="B2896" s="183"/>
      <c r="C2896" s="183"/>
      <c r="D2896" s="183"/>
      <c r="E2896" s="184"/>
    </row>
    <row r="2897" spans="1:5" s="185" customFormat="1" x14ac:dyDescent="0.3">
      <c r="A2897" s="186"/>
      <c r="B2897" s="183"/>
      <c r="C2897" s="183"/>
      <c r="D2897" s="183"/>
      <c r="E2897" s="184"/>
    </row>
    <row r="2898" spans="1:5" s="185" customFormat="1" x14ac:dyDescent="0.3">
      <c r="A2898" s="186"/>
      <c r="B2898" s="183"/>
      <c r="C2898" s="183"/>
      <c r="D2898" s="183"/>
      <c r="E2898" s="184"/>
    </row>
    <row r="2899" spans="1:5" s="185" customFormat="1" x14ac:dyDescent="0.3">
      <c r="A2899" s="186"/>
      <c r="B2899" s="183"/>
      <c r="C2899" s="183"/>
      <c r="D2899" s="183"/>
      <c r="E2899" s="184"/>
    </row>
    <row r="2900" spans="1:5" s="185" customFormat="1" x14ac:dyDescent="0.3">
      <c r="A2900" s="186"/>
      <c r="B2900" s="183"/>
      <c r="C2900" s="183"/>
      <c r="D2900" s="183"/>
      <c r="E2900" s="184"/>
    </row>
    <row r="2901" spans="1:5" s="185" customFormat="1" x14ac:dyDescent="0.3">
      <c r="A2901" s="186"/>
      <c r="B2901" s="183"/>
      <c r="C2901" s="183"/>
      <c r="D2901" s="183"/>
      <c r="E2901" s="184"/>
    </row>
    <row r="2902" spans="1:5" s="185" customFormat="1" x14ac:dyDescent="0.3">
      <c r="A2902" s="186"/>
      <c r="B2902" s="183"/>
      <c r="C2902" s="183"/>
      <c r="D2902" s="183"/>
      <c r="E2902" s="184"/>
    </row>
    <row r="2903" spans="1:5" s="185" customFormat="1" x14ac:dyDescent="0.3">
      <c r="A2903" s="186"/>
      <c r="B2903" s="183"/>
      <c r="C2903" s="183"/>
      <c r="D2903" s="183"/>
      <c r="E2903" s="184"/>
    </row>
    <row r="2904" spans="1:5" s="185" customFormat="1" x14ac:dyDescent="0.3">
      <c r="A2904" s="186"/>
      <c r="B2904" s="183"/>
      <c r="C2904" s="183"/>
      <c r="D2904" s="183"/>
      <c r="E2904" s="184"/>
    </row>
    <row r="2905" spans="1:5" s="185" customFormat="1" x14ac:dyDescent="0.3">
      <c r="A2905" s="186"/>
      <c r="B2905" s="183"/>
      <c r="C2905" s="183"/>
      <c r="D2905" s="183"/>
      <c r="E2905" s="184"/>
    </row>
    <row r="2906" spans="1:5" s="185" customFormat="1" x14ac:dyDescent="0.3">
      <c r="A2906" s="186"/>
      <c r="B2906" s="183"/>
      <c r="C2906" s="183"/>
      <c r="D2906" s="183"/>
      <c r="E2906" s="184"/>
    </row>
    <row r="2907" spans="1:5" s="185" customFormat="1" x14ac:dyDescent="0.3">
      <c r="A2907" s="186"/>
      <c r="B2907" s="183"/>
      <c r="C2907" s="183"/>
      <c r="D2907" s="183"/>
      <c r="E2907" s="184"/>
    </row>
    <row r="2908" spans="1:5" s="185" customFormat="1" x14ac:dyDescent="0.3">
      <c r="A2908" s="186"/>
      <c r="B2908" s="183"/>
      <c r="C2908" s="183"/>
      <c r="D2908" s="183"/>
      <c r="E2908" s="184"/>
    </row>
    <row r="2909" spans="1:5" s="185" customFormat="1" x14ac:dyDescent="0.3">
      <c r="A2909" s="186"/>
      <c r="B2909" s="183"/>
      <c r="C2909" s="183"/>
      <c r="D2909" s="183"/>
      <c r="E2909" s="184"/>
    </row>
    <row r="2910" spans="1:5" s="185" customFormat="1" x14ac:dyDescent="0.3">
      <c r="A2910" s="186"/>
      <c r="B2910" s="183"/>
      <c r="C2910" s="183"/>
      <c r="D2910" s="183"/>
      <c r="E2910" s="184"/>
    </row>
    <row r="2911" spans="1:5" s="185" customFormat="1" x14ac:dyDescent="0.3">
      <c r="A2911" s="186"/>
      <c r="B2911" s="183"/>
      <c r="C2911" s="183"/>
      <c r="D2911" s="183"/>
      <c r="E2911" s="184"/>
    </row>
    <row r="2912" spans="1:5" s="185" customFormat="1" x14ac:dyDescent="0.3">
      <c r="A2912" s="186"/>
      <c r="B2912" s="183"/>
      <c r="C2912" s="183"/>
      <c r="D2912" s="183"/>
      <c r="E2912" s="184"/>
    </row>
    <row r="2913" spans="1:5" s="185" customFormat="1" x14ac:dyDescent="0.3">
      <c r="A2913" s="186"/>
      <c r="B2913" s="183"/>
      <c r="C2913" s="183"/>
      <c r="D2913" s="183"/>
      <c r="E2913" s="184"/>
    </row>
    <row r="2914" spans="1:5" s="185" customFormat="1" x14ac:dyDescent="0.3">
      <c r="A2914" s="186"/>
      <c r="B2914" s="183"/>
      <c r="C2914" s="183"/>
      <c r="D2914" s="183"/>
      <c r="E2914" s="184"/>
    </row>
    <row r="2915" spans="1:5" s="185" customFormat="1" x14ac:dyDescent="0.3">
      <c r="A2915" s="186"/>
      <c r="B2915" s="183"/>
      <c r="C2915" s="183"/>
      <c r="D2915" s="183"/>
      <c r="E2915" s="184"/>
    </row>
    <row r="2916" spans="1:5" s="185" customFormat="1" x14ac:dyDescent="0.3">
      <c r="A2916" s="186"/>
      <c r="B2916" s="183"/>
      <c r="C2916" s="183"/>
      <c r="D2916" s="183"/>
      <c r="E2916" s="184"/>
    </row>
    <row r="2917" spans="1:5" s="185" customFormat="1" x14ac:dyDescent="0.3">
      <c r="A2917" s="186"/>
      <c r="B2917" s="183"/>
      <c r="C2917" s="183"/>
      <c r="D2917" s="183"/>
      <c r="E2917" s="184"/>
    </row>
    <row r="2918" spans="1:5" s="185" customFormat="1" x14ac:dyDescent="0.3">
      <c r="A2918" s="186"/>
      <c r="B2918" s="183"/>
      <c r="C2918" s="183"/>
      <c r="D2918" s="183"/>
      <c r="E2918" s="184"/>
    </row>
    <row r="2919" spans="1:5" s="185" customFormat="1" x14ac:dyDescent="0.3">
      <c r="A2919" s="186"/>
      <c r="B2919" s="183"/>
      <c r="C2919" s="183"/>
      <c r="D2919" s="183"/>
      <c r="E2919" s="184"/>
    </row>
    <row r="2920" spans="1:5" s="185" customFormat="1" x14ac:dyDescent="0.3">
      <c r="A2920" s="186"/>
      <c r="B2920" s="183"/>
      <c r="C2920" s="183"/>
      <c r="D2920" s="183"/>
      <c r="E2920" s="184"/>
    </row>
    <row r="2921" spans="1:5" s="185" customFormat="1" x14ac:dyDescent="0.3">
      <c r="A2921" s="186"/>
      <c r="B2921" s="183"/>
      <c r="C2921" s="183"/>
      <c r="D2921" s="183"/>
      <c r="E2921" s="184"/>
    </row>
    <row r="2922" spans="1:5" s="185" customFormat="1" x14ac:dyDescent="0.3">
      <c r="A2922" s="186"/>
      <c r="B2922" s="183"/>
      <c r="C2922" s="183"/>
      <c r="D2922" s="183"/>
      <c r="E2922" s="184"/>
    </row>
    <row r="2923" spans="1:5" s="185" customFormat="1" x14ac:dyDescent="0.3">
      <c r="A2923" s="186"/>
      <c r="B2923" s="183"/>
      <c r="C2923" s="183"/>
      <c r="D2923" s="183"/>
      <c r="E2923" s="184"/>
    </row>
    <row r="2924" spans="1:5" s="185" customFormat="1" x14ac:dyDescent="0.3">
      <c r="A2924" s="186"/>
      <c r="B2924" s="183"/>
      <c r="C2924" s="183"/>
      <c r="D2924" s="183"/>
      <c r="E2924" s="184"/>
    </row>
    <row r="2925" spans="1:5" s="185" customFormat="1" x14ac:dyDescent="0.3">
      <c r="A2925" s="186"/>
      <c r="B2925" s="183"/>
      <c r="C2925" s="183"/>
      <c r="D2925" s="183"/>
      <c r="E2925" s="184"/>
    </row>
    <row r="2926" spans="1:5" s="185" customFormat="1" x14ac:dyDescent="0.3">
      <c r="A2926" s="186"/>
      <c r="B2926" s="183"/>
      <c r="C2926" s="183"/>
      <c r="D2926" s="183"/>
      <c r="E2926" s="184"/>
    </row>
    <row r="2927" spans="1:5" s="185" customFormat="1" x14ac:dyDescent="0.3">
      <c r="A2927" s="186"/>
      <c r="B2927" s="183"/>
      <c r="C2927" s="183"/>
      <c r="D2927" s="183"/>
      <c r="E2927" s="184"/>
    </row>
    <row r="2928" spans="1:5" s="185" customFormat="1" x14ac:dyDescent="0.3">
      <c r="A2928" s="186"/>
      <c r="B2928" s="183"/>
      <c r="C2928" s="183"/>
      <c r="D2928" s="183"/>
      <c r="E2928" s="184"/>
    </row>
    <row r="2929" spans="1:5" s="185" customFormat="1" x14ac:dyDescent="0.3">
      <c r="A2929" s="186"/>
      <c r="B2929" s="183"/>
      <c r="C2929" s="183"/>
      <c r="D2929" s="183"/>
      <c r="E2929" s="184"/>
    </row>
    <row r="2930" spans="1:5" s="185" customFormat="1" x14ac:dyDescent="0.3">
      <c r="A2930" s="186"/>
      <c r="B2930" s="183"/>
      <c r="C2930" s="183"/>
      <c r="D2930" s="183"/>
      <c r="E2930" s="184"/>
    </row>
    <row r="2931" spans="1:5" s="185" customFormat="1" x14ac:dyDescent="0.3">
      <c r="A2931" s="186"/>
      <c r="B2931" s="183"/>
      <c r="C2931" s="183"/>
      <c r="D2931" s="183"/>
      <c r="E2931" s="184"/>
    </row>
    <row r="2932" spans="1:5" s="185" customFormat="1" x14ac:dyDescent="0.3">
      <c r="A2932" s="186"/>
      <c r="B2932" s="183"/>
      <c r="C2932" s="183"/>
      <c r="D2932" s="183"/>
      <c r="E2932" s="184"/>
    </row>
    <row r="2933" spans="1:5" s="185" customFormat="1" x14ac:dyDescent="0.3">
      <c r="A2933" s="186"/>
      <c r="B2933" s="183"/>
      <c r="C2933" s="183"/>
      <c r="D2933" s="183"/>
      <c r="E2933" s="184"/>
    </row>
    <row r="2934" spans="1:5" s="185" customFormat="1" x14ac:dyDescent="0.3">
      <c r="A2934" s="186"/>
      <c r="B2934" s="183"/>
      <c r="C2934" s="183"/>
      <c r="D2934" s="183"/>
      <c r="E2934" s="184"/>
    </row>
    <row r="2935" spans="1:5" s="185" customFormat="1" x14ac:dyDescent="0.3">
      <c r="A2935" s="186"/>
      <c r="B2935" s="183"/>
      <c r="C2935" s="183"/>
      <c r="D2935" s="183"/>
      <c r="E2935" s="184"/>
    </row>
    <row r="2936" spans="1:5" s="185" customFormat="1" x14ac:dyDescent="0.3">
      <c r="A2936" s="186"/>
      <c r="B2936" s="183"/>
      <c r="C2936" s="183"/>
      <c r="D2936" s="183"/>
      <c r="E2936" s="184"/>
    </row>
    <row r="2937" spans="1:5" s="185" customFormat="1" x14ac:dyDescent="0.3">
      <c r="A2937" s="186"/>
      <c r="B2937" s="183"/>
      <c r="C2937" s="183"/>
      <c r="D2937" s="183"/>
      <c r="E2937" s="184"/>
    </row>
    <row r="2938" spans="1:5" s="185" customFormat="1" x14ac:dyDescent="0.3">
      <c r="A2938" s="186"/>
      <c r="B2938" s="183"/>
      <c r="C2938" s="183"/>
      <c r="D2938" s="183"/>
      <c r="E2938" s="184"/>
    </row>
    <row r="2939" spans="1:5" s="185" customFormat="1" x14ac:dyDescent="0.3">
      <c r="A2939" s="186"/>
      <c r="B2939" s="183"/>
      <c r="C2939" s="183"/>
      <c r="D2939" s="183"/>
      <c r="E2939" s="184"/>
    </row>
    <row r="2940" spans="1:5" s="185" customFormat="1" x14ac:dyDescent="0.3">
      <c r="A2940" s="186"/>
      <c r="B2940" s="183"/>
      <c r="C2940" s="183"/>
      <c r="D2940" s="183"/>
      <c r="E2940" s="184"/>
    </row>
    <row r="2941" spans="1:5" s="185" customFormat="1" x14ac:dyDescent="0.3">
      <c r="A2941" s="186"/>
      <c r="B2941" s="183"/>
      <c r="C2941" s="183"/>
      <c r="D2941" s="183"/>
      <c r="E2941" s="184"/>
    </row>
    <row r="2942" spans="1:5" s="185" customFormat="1" x14ac:dyDescent="0.3">
      <c r="A2942" s="186"/>
      <c r="B2942" s="183"/>
      <c r="C2942" s="183"/>
      <c r="D2942" s="183"/>
      <c r="E2942" s="184"/>
    </row>
    <row r="2943" spans="1:5" s="185" customFormat="1" x14ac:dyDescent="0.3">
      <c r="A2943" s="186"/>
      <c r="B2943" s="183"/>
      <c r="C2943" s="183"/>
      <c r="D2943" s="183"/>
      <c r="E2943" s="184"/>
    </row>
    <row r="2944" spans="1:5" s="185" customFormat="1" x14ac:dyDescent="0.3">
      <c r="A2944" s="186"/>
      <c r="B2944" s="183"/>
      <c r="C2944" s="183"/>
      <c r="D2944" s="183"/>
      <c r="E2944" s="184"/>
    </row>
    <row r="2945" spans="1:5" s="185" customFormat="1" x14ac:dyDescent="0.3">
      <c r="A2945" s="186"/>
      <c r="B2945" s="183"/>
      <c r="C2945" s="183"/>
      <c r="D2945" s="183"/>
      <c r="E2945" s="184"/>
    </row>
    <row r="2946" spans="1:5" s="185" customFormat="1" x14ac:dyDescent="0.3">
      <c r="A2946" s="186"/>
      <c r="B2946" s="183"/>
      <c r="C2946" s="183"/>
      <c r="D2946" s="183"/>
      <c r="E2946" s="184"/>
    </row>
    <row r="2947" spans="1:5" s="185" customFormat="1" x14ac:dyDescent="0.3">
      <c r="A2947" s="186"/>
      <c r="B2947" s="183"/>
      <c r="C2947" s="183"/>
      <c r="D2947" s="183"/>
      <c r="E2947" s="184"/>
    </row>
    <row r="2948" spans="1:5" s="185" customFormat="1" x14ac:dyDescent="0.3">
      <c r="A2948" s="186"/>
      <c r="B2948" s="183"/>
      <c r="C2948" s="183"/>
      <c r="D2948" s="183"/>
      <c r="E2948" s="184"/>
    </row>
    <row r="2949" spans="1:5" s="185" customFormat="1" x14ac:dyDescent="0.3">
      <c r="A2949" s="186"/>
      <c r="B2949" s="183"/>
      <c r="C2949" s="183"/>
      <c r="D2949" s="183"/>
      <c r="E2949" s="184"/>
    </row>
    <row r="2950" spans="1:5" s="185" customFormat="1" x14ac:dyDescent="0.3">
      <c r="A2950" s="186"/>
      <c r="B2950" s="183"/>
      <c r="C2950" s="183"/>
      <c r="D2950" s="183"/>
      <c r="E2950" s="184"/>
    </row>
    <row r="2951" spans="1:5" s="185" customFormat="1" x14ac:dyDescent="0.3">
      <c r="A2951" s="186"/>
      <c r="B2951" s="183"/>
      <c r="C2951" s="183"/>
      <c r="D2951" s="183"/>
      <c r="E2951" s="184"/>
    </row>
    <row r="2952" spans="1:5" s="185" customFormat="1" x14ac:dyDescent="0.3">
      <c r="A2952" s="186"/>
      <c r="B2952" s="183"/>
      <c r="C2952" s="183"/>
      <c r="D2952" s="183"/>
      <c r="E2952" s="184"/>
    </row>
    <row r="2953" spans="1:5" s="185" customFormat="1" x14ac:dyDescent="0.3">
      <c r="A2953" s="186"/>
      <c r="B2953" s="183"/>
      <c r="C2953" s="183"/>
      <c r="D2953" s="183"/>
      <c r="E2953" s="184"/>
    </row>
    <row r="2954" spans="1:5" s="185" customFormat="1" x14ac:dyDescent="0.3">
      <c r="A2954" s="186"/>
      <c r="B2954" s="183"/>
      <c r="C2954" s="183"/>
      <c r="D2954" s="183"/>
      <c r="E2954" s="184"/>
    </row>
    <row r="2955" spans="1:5" s="185" customFormat="1" x14ac:dyDescent="0.3">
      <c r="A2955" s="186"/>
      <c r="B2955" s="183"/>
      <c r="C2955" s="183"/>
      <c r="D2955" s="183"/>
      <c r="E2955" s="184"/>
    </row>
    <row r="2956" spans="1:5" s="185" customFormat="1" x14ac:dyDescent="0.3">
      <c r="A2956" s="186"/>
      <c r="B2956" s="183"/>
      <c r="C2956" s="183"/>
      <c r="D2956" s="183"/>
      <c r="E2956" s="184"/>
    </row>
    <row r="2957" spans="1:5" s="185" customFormat="1" x14ac:dyDescent="0.3">
      <c r="A2957" s="186"/>
      <c r="B2957" s="183"/>
      <c r="C2957" s="183"/>
      <c r="D2957" s="183"/>
      <c r="E2957" s="184"/>
    </row>
    <row r="2958" spans="1:5" s="185" customFormat="1" x14ac:dyDescent="0.3">
      <c r="A2958" s="186"/>
      <c r="B2958" s="183"/>
      <c r="C2958" s="183"/>
      <c r="D2958" s="183"/>
      <c r="E2958" s="184"/>
    </row>
    <row r="2959" spans="1:5" s="185" customFormat="1" x14ac:dyDescent="0.3">
      <c r="A2959" s="186"/>
      <c r="B2959" s="183"/>
      <c r="C2959" s="183"/>
      <c r="D2959" s="183"/>
      <c r="E2959" s="184"/>
    </row>
    <row r="2960" spans="1:5" s="185" customFormat="1" x14ac:dyDescent="0.3">
      <c r="A2960" s="186"/>
      <c r="B2960" s="183"/>
      <c r="C2960" s="183"/>
      <c r="D2960" s="183"/>
      <c r="E2960" s="184"/>
    </row>
    <row r="2961" spans="1:5" s="185" customFormat="1" x14ac:dyDescent="0.3">
      <c r="A2961" s="186"/>
      <c r="B2961" s="183"/>
      <c r="C2961" s="183"/>
      <c r="D2961" s="183"/>
      <c r="E2961" s="184"/>
    </row>
    <row r="2962" spans="1:5" s="185" customFormat="1" x14ac:dyDescent="0.3">
      <c r="A2962" s="186"/>
      <c r="B2962" s="183"/>
      <c r="C2962" s="183"/>
      <c r="D2962" s="183"/>
      <c r="E2962" s="184"/>
    </row>
    <row r="2963" spans="1:5" s="185" customFormat="1" x14ac:dyDescent="0.3">
      <c r="A2963" s="186"/>
      <c r="B2963" s="183"/>
      <c r="C2963" s="183"/>
      <c r="D2963" s="183"/>
      <c r="E2963" s="184"/>
    </row>
    <row r="2964" spans="1:5" s="185" customFormat="1" x14ac:dyDescent="0.3">
      <c r="A2964" s="186"/>
      <c r="B2964" s="183"/>
      <c r="C2964" s="183"/>
      <c r="D2964" s="183"/>
      <c r="E2964" s="184"/>
    </row>
    <row r="2965" spans="1:5" s="185" customFormat="1" x14ac:dyDescent="0.3">
      <c r="A2965" s="186"/>
      <c r="B2965" s="183"/>
      <c r="C2965" s="183"/>
      <c r="D2965" s="183"/>
      <c r="E2965" s="184"/>
    </row>
    <row r="2966" spans="1:5" s="185" customFormat="1" x14ac:dyDescent="0.3">
      <c r="A2966" s="186"/>
      <c r="B2966" s="183"/>
      <c r="C2966" s="183"/>
      <c r="D2966" s="183"/>
      <c r="E2966" s="184"/>
    </row>
    <row r="2967" spans="1:5" s="185" customFormat="1" x14ac:dyDescent="0.3">
      <c r="A2967" s="186"/>
      <c r="B2967" s="183"/>
      <c r="C2967" s="183"/>
      <c r="D2967" s="183"/>
      <c r="E2967" s="184"/>
    </row>
    <row r="2968" spans="1:5" s="185" customFormat="1" x14ac:dyDescent="0.3">
      <c r="A2968" s="186"/>
      <c r="B2968" s="183"/>
      <c r="C2968" s="183"/>
      <c r="D2968" s="183"/>
      <c r="E2968" s="184"/>
    </row>
    <row r="2969" spans="1:5" s="185" customFormat="1" x14ac:dyDescent="0.3">
      <c r="A2969" s="186"/>
      <c r="B2969" s="183"/>
      <c r="C2969" s="183"/>
      <c r="D2969" s="183"/>
      <c r="E2969" s="184"/>
    </row>
    <row r="2970" spans="1:5" s="185" customFormat="1" x14ac:dyDescent="0.3">
      <c r="A2970" s="186"/>
      <c r="B2970" s="183"/>
      <c r="C2970" s="183"/>
      <c r="D2970" s="183"/>
      <c r="E2970" s="184"/>
    </row>
    <row r="2971" spans="1:5" s="185" customFormat="1" x14ac:dyDescent="0.3">
      <c r="A2971" s="186"/>
      <c r="B2971" s="183"/>
      <c r="C2971" s="183"/>
      <c r="D2971" s="183"/>
      <c r="E2971" s="184"/>
    </row>
    <row r="2972" spans="1:5" s="185" customFormat="1" x14ac:dyDescent="0.3">
      <c r="A2972" s="186"/>
      <c r="B2972" s="183"/>
      <c r="C2972" s="183"/>
      <c r="D2972" s="183"/>
      <c r="E2972" s="184"/>
    </row>
    <row r="2973" spans="1:5" s="185" customFormat="1" x14ac:dyDescent="0.3">
      <c r="A2973" s="186"/>
      <c r="B2973" s="183"/>
      <c r="C2973" s="183"/>
      <c r="D2973" s="183"/>
      <c r="E2973" s="184"/>
    </row>
    <row r="2974" spans="1:5" s="185" customFormat="1" x14ac:dyDescent="0.3">
      <c r="A2974" s="186"/>
      <c r="B2974" s="183"/>
      <c r="C2974" s="183"/>
      <c r="D2974" s="183"/>
      <c r="E2974" s="184"/>
    </row>
    <row r="2975" spans="1:5" s="185" customFormat="1" x14ac:dyDescent="0.3">
      <c r="A2975" s="186"/>
      <c r="B2975" s="183"/>
      <c r="C2975" s="183"/>
      <c r="D2975" s="183"/>
      <c r="E2975" s="184"/>
    </row>
    <row r="2976" spans="1:5" s="185" customFormat="1" x14ac:dyDescent="0.3">
      <c r="A2976" s="186"/>
      <c r="B2976" s="183"/>
      <c r="C2976" s="183"/>
      <c r="D2976" s="183"/>
      <c r="E2976" s="184"/>
    </row>
    <row r="2977" spans="1:5" s="185" customFormat="1" x14ac:dyDescent="0.3">
      <c r="A2977" s="186"/>
      <c r="B2977" s="183"/>
      <c r="C2977" s="183"/>
      <c r="D2977" s="183"/>
      <c r="E2977" s="184"/>
    </row>
    <row r="2978" spans="1:5" s="185" customFormat="1" x14ac:dyDescent="0.3">
      <c r="A2978" s="186"/>
      <c r="B2978" s="183"/>
      <c r="C2978" s="183"/>
      <c r="D2978" s="183"/>
      <c r="E2978" s="184"/>
    </row>
    <row r="2979" spans="1:5" s="185" customFormat="1" x14ac:dyDescent="0.3">
      <c r="A2979" s="186"/>
      <c r="B2979" s="183"/>
      <c r="C2979" s="183"/>
      <c r="D2979" s="183"/>
      <c r="E2979" s="184"/>
    </row>
    <row r="2980" spans="1:5" s="185" customFormat="1" x14ac:dyDescent="0.3">
      <c r="A2980" s="186"/>
      <c r="B2980" s="183"/>
      <c r="C2980" s="183"/>
      <c r="D2980" s="183"/>
      <c r="E2980" s="184"/>
    </row>
    <row r="2981" spans="1:5" s="185" customFormat="1" x14ac:dyDescent="0.3">
      <c r="A2981" s="186"/>
      <c r="B2981" s="183"/>
      <c r="C2981" s="183"/>
      <c r="D2981" s="183"/>
      <c r="E2981" s="184"/>
    </row>
    <row r="2982" spans="1:5" s="185" customFormat="1" x14ac:dyDescent="0.3">
      <c r="A2982" s="186"/>
      <c r="B2982" s="183"/>
      <c r="C2982" s="183"/>
      <c r="D2982" s="183"/>
      <c r="E2982" s="184"/>
    </row>
    <row r="2983" spans="1:5" s="185" customFormat="1" x14ac:dyDescent="0.3">
      <c r="A2983" s="186"/>
      <c r="B2983" s="183"/>
      <c r="C2983" s="183"/>
      <c r="D2983" s="183"/>
      <c r="E2983" s="184"/>
    </row>
    <row r="2984" spans="1:5" s="185" customFormat="1" x14ac:dyDescent="0.3">
      <c r="A2984" s="186"/>
      <c r="B2984" s="183"/>
      <c r="C2984" s="183"/>
      <c r="D2984" s="183"/>
      <c r="E2984" s="184"/>
    </row>
    <row r="2985" spans="1:5" s="185" customFormat="1" x14ac:dyDescent="0.3">
      <c r="A2985" s="186"/>
      <c r="B2985" s="183"/>
      <c r="C2985" s="183"/>
      <c r="D2985" s="183"/>
      <c r="E2985" s="184"/>
    </row>
    <row r="2986" spans="1:5" s="185" customFormat="1" x14ac:dyDescent="0.3">
      <c r="A2986" s="186"/>
      <c r="B2986" s="183"/>
      <c r="C2986" s="183"/>
      <c r="D2986" s="183"/>
      <c r="E2986" s="184"/>
    </row>
    <row r="2987" spans="1:5" s="185" customFormat="1" x14ac:dyDescent="0.3">
      <c r="A2987" s="186"/>
      <c r="B2987" s="183"/>
      <c r="C2987" s="183"/>
      <c r="D2987" s="183"/>
      <c r="E2987" s="184"/>
    </row>
    <row r="2988" spans="1:5" s="185" customFormat="1" x14ac:dyDescent="0.3">
      <c r="A2988" s="186"/>
      <c r="B2988" s="183"/>
      <c r="C2988" s="183"/>
      <c r="D2988" s="183"/>
      <c r="E2988" s="184"/>
    </row>
    <row r="2989" spans="1:5" s="185" customFormat="1" x14ac:dyDescent="0.3">
      <c r="A2989" s="186"/>
      <c r="B2989" s="183"/>
      <c r="C2989" s="183"/>
      <c r="D2989" s="183"/>
      <c r="E2989" s="184"/>
    </row>
    <row r="2990" spans="1:5" s="185" customFormat="1" x14ac:dyDescent="0.3">
      <c r="A2990" s="186"/>
      <c r="B2990" s="183"/>
      <c r="C2990" s="183"/>
      <c r="D2990" s="183"/>
      <c r="E2990" s="184"/>
    </row>
    <row r="2991" spans="1:5" s="185" customFormat="1" x14ac:dyDescent="0.3">
      <c r="A2991" s="186"/>
      <c r="B2991" s="183"/>
      <c r="C2991" s="183"/>
      <c r="D2991" s="183"/>
      <c r="E2991" s="184"/>
    </row>
    <row r="2992" spans="1:5" s="185" customFormat="1" x14ac:dyDescent="0.3">
      <c r="A2992" s="186"/>
      <c r="B2992" s="183"/>
      <c r="C2992" s="183"/>
      <c r="D2992" s="183"/>
      <c r="E2992" s="184"/>
    </row>
    <row r="2993" spans="1:5" s="185" customFormat="1" x14ac:dyDescent="0.3">
      <c r="A2993" s="186"/>
      <c r="B2993" s="183"/>
      <c r="C2993" s="183"/>
      <c r="D2993" s="183"/>
      <c r="E2993" s="184"/>
    </row>
    <row r="2994" spans="1:5" s="185" customFormat="1" x14ac:dyDescent="0.3">
      <c r="A2994" s="186"/>
      <c r="B2994" s="183"/>
      <c r="C2994" s="183"/>
      <c r="D2994" s="183"/>
      <c r="E2994" s="184"/>
    </row>
    <row r="2995" spans="1:5" s="185" customFormat="1" x14ac:dyDescent="0.3">
      <c r="A2995" s="186"/>
      <c r="B2995" s="183"/>
      <c r="C2995" s="183"/>
      <c r="D2995" s="183"/>
      <c r="E2995" s="184"/>
    </row>
    <row r="2996" spans="1:5" s="185" customFormat="1" x14ac:dyDescent="0.3">
      <c r="A2996" s="186"/>
      <c r="B2996" s="183"/>
      <c r="C2996" s="183"/>
      <c r="D2996" s="183"/>
      <c r="E2996" s="184"/>
    </row>
    <row r="2997" spans="1:5" s="185" customFormat="1" x14ac:dyDescent="0.3">
      <c r="A2997" s="186"/>
      <c r="B2997" s="183"/>
      <c r="C2997" s="183"/>
      <c r="D2997" s="183"/>
      <c r="E2997" s="184"/>
    </row>
    <row r="2998" spans="1:5" s="185" customFormat="1" x14ac:dyDescent="0.3">
      <c r="A2998" s="186"/>
      <c r="B2998" s="183"/>
      <c r="C2998" s="183"/>
      <c r="D2998" s="183"/>
      <c r="E2998" s="184"/>
    </row>
    <row r="2999" spans="1:5" s="185" customFormat="1" x14ac:dyDescent="0.3">
      <c r="A2999" s="186"/>
      <c r="B2999" s="183"/>
      <c r="C2999" s="183"/>
      <c r="D2999" s="183"/>
      <c r="E2999" s="184"/>
    </row>
    <row r="3000" spans="1:5" s="185" customFormat="1" x14ac:dyDescent="0.3">
      <c r="A3000" s="186"/>
      <c r="B3000" s="183"/>
      <c r="C3000" s="183"/>
      <c r="D3000" s="183"/>
      <c r="E3000" s="184"/>
    </row>
    <row r="3001" spans="1:5" s="185" customFormat="1" x14ac:dyDescent="0.3">
      <c r="A3001" s="186"/>
      <c r="B3001" s="183"/>
      <c r="C3001" s="183"/>
      <c r="D3001" s="183"/>
      <c r="E3001" s="184"/>
    </row>
    <row r="3002" spans="1:5" s="185" customFormat="1" x14ac:dyDescent="0.3">
      <c r="A3002" s="186"/>
      <c r="B3002" s="183"/>
      <c r="C3002" s="183"/>
      <c r="D3002" s="183"/>
      <c r="E3002" s="184"/>
    </row>
    <row r="3003" spans="1:5" s="185" customFormat="1" x14ac:dyDescent="0.3">
      <c r="A3003" s="186"/>
      <c r="B3003" s="183"/>
      <c r="C3003" s="183"/>
      <c r="D3003" s="183"/>
      <c r="E3003" s="184"/>
    </row>
    <row r="3004" spans="1:5" s="185" customFormat="1" x14ac:dyDescent="0.3">
      <c r="A3004" s="186"/>
      <c r="B3004" s="183"/>
      <c r="C3004" s="183"/>
      <c r="D3004" s="183"/>
      <c r="E3004" s="184"/>
    </row>
    <row r="3005" spans="1:5" s="185" customFormat="1" x14ac:dyDescent="0.3">
      <c r="A3005" s="186"/>
      <c r="B3005" s="183"/>
      <c r="C3005" s="183"/>
      <c r="D3005" s="183"/>
      <c r="E3005" s="184"/>
    </row>
    <row r="3006" spans="1:5" s="185" customFormat="1" x14ac:dyDescent="0.3">
      <c r="A3006" s="186"/>
      <c r="B3006" s="183"/>
      <c r="C3006" s="183"/>
      <c r="D3006" s="183"/>
      <c r="E3006" s="184"/>
    </row>
    <row r="3007" spans="1:5" s="185" customFormat="1" x14ac:dyDescent="0.3">
      <c r="A3007" s="186"/>
      <c r="B3007" s="183"/>
      <c r="C3007" s="183"/>
      <c r="D3007" s="183"/>
      <c r="E3007" s="184"/>
    </row>
    <row r="3008" spans="1:5" s="185" customFormat="1" x14ac:dyDescent="0.3">
      <c r="A3008" s="186"/>
      <c r="B3008" s="183"/>
      <c r="C3008" s="183"/>
      <c r="D3008" s="183"/>
      <c r="E3008" s="184"/>
    </row>
    <row r="3009" spans="1:5" s="185" customFormat="1" x14ac:dyDescent="0.3">
      <c r="A3009" s="186"/>
      <c r="B3009" s="183"/>
      <c r="C3009" s="183"/>
      <c r="D3009" s="183"/>
      <c r="E3009" s="184"/>
    </row>
    <row r="3010" spans="1:5" s="185" customFormat="1" x14ac:dyDescent="0.3">
      <c r="A3010" s="186"/>
      <c r="B3010" s="183"/>
      <c r="C3010" s="183"/>
      <c r="D3010" s="183"/>
      <c r="E3010" s="184"/>
    </row>
    <row r="3011" spans="1:5" s="185" customFormat="1" x14ac:dyDescent="0.3">
      <c r="A3011" s="186"/>
      <c r="B3011" s="183"/>
      <c r="C3011" s="183"/>
      <c r="D3011" s="183"/>
      <c r="E3011" s="184"/>
    </row>
    <row r="3012" spans="1:5" s="185" customFormat="1" x14ac:dyDescent="0.3">
      <c r="A3012" s="186"/>
      <c r="B3012" s="183"/>
      <c r="C3012" s="183"/>
      <c r="D3012" s="183"/>
      <c r="E3012" s="184"/>
    </row>
    <row r="3013" spans="1:5" s="185" customFormat="1" x14ac:dyDescent="0.3">
      <c r="A3013" s="186"/>
      <c r="B3013" s="183"/>
      <c r="C3013" s="183"/>
      <c r="D3013" s="183"/>
      <c r="E3013" s="184"/>
    </row>
    <row r="3014" spans="1:5" s="185" customFormat="1" x14ac:dyDescent="0.3">
      <c r="A3014" s="186"/>
      <c r="B3014" s="183"/>
      <c r="C3014" s="183"/>
      <c r="D3014" s="183"/>
      <c r="E3014" s="184"/>
    </row>
    <row r="3015" spans="1:5" s="185" customFormat="1" x14ac:dyDescent="0.3">
      <c r="A3015" s="186"/>
      <c r="B3015" s="183"/>
      <c r="C3015" s="183"/>
      <c r="D3015" s="183"/>
      <c r="E3015" s="184"/>
    </row>
    <row r="3016" spans="1:5" s="185" customFormat="1" x14ac:dyDescent="0.3">
      <c r="A3016" s="186"/>
      <c r="B3016" s="183"/>
      <c r="C3016" s="183"/>
      <c r="D3016" s="183"/>
      <c r="E3016" s="184"/>
    </row>
    <row r="3017" spans="1:5" s="185" customFormat="1" x14ac:dyDescent="0.3">
      <c r="A3017" s="186"/>
      <c r="B3017" s="183"/>
      <c r="C3017" s="183"/>
      <c r="D3017" s="183"/>
      <c r="E3017" s="184"/>
    </row>
    <row r="3018" spans="1:5" s="185" customFormat="1" x14ac:dyDescent="0.3">
      <c r="A3018" s="186"/>
      <c r="B3018" s="183"/>
      <c r="C3018" s="183"/>
      <c r="D3018" s="183"/>
      <c r="E3018" s="184"/>
    </row>
    <row r="3019" spans="1:5" s="185" customFormat="1" x14ac:dyDescent="0.3">
      <c r="A3019" s="186"/>
      <c r="B3019" s="183"/>
      <c r="C3019" s="183"/>
      <c r="D3019" s="183"/>
      <c r="E3019" s="184"/>
    </row>
    <row r="3020" spans="1:5" s="185" customFormat="1" x14ac:dyDescent="0.3">
      <c r="A3020" s="186"/>
      <c r="B3020" s="183"/>
      <c r="C3020" s="183"/>
      <c r="D3020" s="183"/>
      <c r="E3020" s="184"/>
    </row>
    <row r="3021" spans="1:5" s="185" customFormat="1" x14ac:dyDescent="0.3">
      <c r="A3021" s="186"/>
      <c r="B3021" s="183"/>
      <c r="C3021" s="183"/>
      <c r="D3021" s="183"/>
      <c r="E3021" s="184"/>
    </row>
    <row r="3022" spans="1:5" s="185" customFormat="1" x14ac:dyDescent="0.3">
      <c r="A3022" s="186"/>
      <c r="B3022" s="183"/>
      <c r="C3022" s="183"/>
      <c r="D3022" s="183"/>
      <c r="E3022" s="184"/>
    </row>
    <row r="3023" spans="1:5" s="185" customFormat="1" x14ac:dyDescent="0.3">
      <c r="A3023" s="186"/>
      <c r="B3023" s="183"/>
      <c r="C3023" s="183"/>
      <c r="D3023" s="183"/>
      <c r="E3023" s="184"/>
    </row>
    <row r="3024" spans="1:5" s="185" customFormat="1" x14ac:dyDescent="0.3">
      <c r="A3024" s="186"/>
      <c r="B3024" s="183"/>
      <c r="C3024" s="183"/>
      <c r="D3024" s="183"/>
      <c r="E3024" s="184"/>
    </row>
    <row r="3025" spans="1:5" s="185" customFormat="1" x14ac:dyDescent="0.3">
      <c r="A3025" s="186"/>
      <c r="B3025" s="183"/>
      <c r="C3025" s="183"/>
      <c r="D3025" s="183"/>
      <c r="E3025" s="184"/>
    </row>
    <row r="3026" spans="1:5" s="185" customFormat="1" x14ac:dyDescent="0.3">
      <c r="A3026" s="186"/>
      <c r="B3026" s="183"/>
      <c r="C3026" s="183"/>
      <c r="D3026" s="183"/>
      <c r="E3026" s="184"/>
    </row>
    <row r="3027" spans="1:5" s="185" customFormat="1" x14ac:dyDescent="0.3">
      <c r="A3027" s="186"/>
      <c r="B3027" s="183"/>
      <c r="C3027" s="183"/>
      <c r="D3027" s="183"/>
      <c r="E3027" s="184"/>
    </row>
    <row r="3028" spans="1:5" s="185" customFormat="1" x14ac:dyDescent="0.3">
      <c r="A3028" s="186"/>
      <c r="B3028" s="183"/>
      <c r="C3028" s="183"/>
      <c r="D3028" s="183"/>
      <c r="E3028" s="184"/>
    </row>
    <row r="3029" spans="1:5" s="185" customFormat="1" x14ac:dyDescent="0.3">
      <c r="A3029" s="186"/>
      <c r="B3029" s="183"/>
      <c r="C3029" s="183"/>
      <c r="D3029" s="183"/>
      <c r="E3029" s="184"/>
    </row>
    <row r="3030" spans="1:5" s="185" customFormat="1" x14ac:dyDescent="0.3">
      <c r="A3030" s="186"/>
      <c r="B3030" s="183"/>
      <c r="C3030" s="183"/>
      <c r="D3030" s="183"/>
      <c r="E3030" s="184"/>
    </row>
    <row r="3031" spans="1:5" s="185" customFormat="1" x14ac:dyDescent="0.3">
      <c r="A3031" s="186"/>
      <c r="B3031" s="183"/>
      <c r="C3031" s="183"/>
      <c r="D3031" s="183"/>
      <c r="E3031" s="184"/>
    </row>
    <row r="3032" spans="1:5" s="185" customFormat="1" x14ac:dyDescent="0.3">
      <c r="A3032" s="186"/>
      <c r="B3032" s="183"/>
      <c r="C3032" s="183"/>
      <c r="D3032" s="183"/>
      <c r="E3032" s="184"/>
    </row>
    <row r="3033" spans="1:5" s="185" customFormat="1" x14ac:dyDescent="0.3">
      <c r="A3033" s="186"/>
      <c r="B3033" s="183"/>
      <c r="C3033" s="183"/>
      <c r="D3033" s="183"/>
      <c r="E3033" s="184"/>
    </row>
    <row r="3034" spans="1:5" s="185" customFormat="1" x14ac:dyDescent="0.3">
      <c r="A3034" s="186"/>
      <c r="B3034" s="183"/>
      <c r="C3034" s="183"/>
      <c r="D3034" s="183"/>
      <c r="E3034" s="184"/>
    </row>
    <row r="3035" spans="1:5" s="185" customFormat="1" x14ac:dyDescent="0.3">
      <c r="A3035" s="186"/>
      <c r="B3035" s="183"/>
      <c r="C3035" s="183"/>
      <c r="D3035" s="183"/>
      <c r="E3035" s="184"/>
    </row>
    <row r="3036" spans="1:5" s="185" customFormat="1" x14ac:dyDescent="0.3">
      <c r="A3036" s="186"/>
      <c r="B3036" s="183"/>
      <c r="C3036" s="183"/>
      <c r="D3036" s="183"/>
      <c r="E3036" s="184"/>
    </row>
    <row r="3037" spans="1:5" s="185" customFormat="1" x14ac:dyDescent="0.3">
      <c r="A3037" s="186"/>
      <c r="B3037" s="183"/>
      <c r="C3037" s="183"/>
      <c r="D3037" s="183"/>
      <c r="E3037" s="184"/>
    </row>
    <row r="3038" spans="1:5" s="185" customFormat="1" x14ac:dyDescent="0.3">
      <c r="A3038" s="186"/>
      <c r="B3038" s="183"/>
      <c r="C3038" s="183"/>
      <c r="D3038" s="183"/>
      <c r="E3038" s="184"/>
    </row>
    <row r="3039" spans="1:5" s="185" customFormat="1" x14ac:dyDescent="0.3">
      <c r="A3039" s="186"/>
      <c r="B3039" s="183"/>
      <c r="C3039" s="183"/>
      <c r="D3039" s="183"/>
      <c r="E3039" s="184"/>
    </row>
    <row r="3040" spans="1:5" s="185" customFormat="1" x14ac:dyDescent="0.3">
      <c r="A3040" s="186"/>
      <c r="B3040" s="183"/>
      <c r="C3040" s="183"/>
      <c r="D3040" s="183"/>
      <c r="E3040" s="184"/>
    </row>
    <row r="3041" spans="1:5" s="185" customFormat="1" x14ac:dyDescent="0.3">
      <c r="A3041" s="186"/>
      <c r="B3041" s="183"/>
      <c r="C3041" s="183"/>
      <c r="D3041" s="183"/>
      <c r="E3041" s="184"/>
    </row>
    <row r="3042" spans="1:5" s="185" customFormat="1" x14ac:dyDescent="0.3">
      <c r="A3042" s="186"/>
      <c r="B3042" s="183"/>
      <c r="C3042" s="183"/>
      <c r="D3042" s="183"/>
      <c r="E3042" s="184"/>
    </row>
    <row r="3043" spans="1:5" s="185" customFormat="1" x14ac:dyDescent="0.3">
      <c r="A3043" s="186"/>
      <c r="B3043" s="183"/>
      <c r="C3043" s="183"/>
      <c r="D3043" s="183"/>
      <c r="E3043" s="184"/>
    </row>
    <row r="3044" spans="1:5" s="185" customFormat="1" x14ac:dyDescent="0.3">
      <c r="A3044" s="186"/>
      <c r="B3044" s="183"/>
      <c r="C3044" s="183"/>
      <c r="D3044" s="183"/>
      <c r="E3044" s="184"/>
    </row>
    <row r="3045" spans="1:5" s="185" customFormat="1" x14ac:dyDescent="0.3">
      <c r="A3045" s="186"/>
      <c r="B3045" s="183"/>
      <c r="C3045" s="183"/>
      <c r="D3045" s="183"/>
      <c r="E3045" s="184"/>
    </row>
    <row r="3046" spans="1:5" s="185" customFormat="1" x14ac:dyDescent="0.3">
      <c r="A3046" s="186"/>
      <c r="B3046" s="183"/>
      <c r="C3046" s="183"/>
      <c r="D3046" s="183"/>
      <c r="E3046" s="184"/>
    </row>
    <row r="3047" spans="1:5" s="185" customFormat="1" x14ac:dyDescent="0.3">
      <c r="A3047" s="186"/>
      <c r="B3047" s="183"/>
      <c r="C3047" s="183"/>
      <c r="D3047" s="183"/>
      <c r="E3047" s="184"/>
    </row>
    <row r="3048" spans="1:5" s="185" customFormat="1" x14ac:dyDescent="0.3">
      <c r="A3048" s="186"/>
      <c r="B3048" s="183"/>
      <c r="C3048" s="183"/>
      <c r="D3048" s="183"/>
      <c r="E3048" s="184"/>
    </row>
    <row r="3049" spans="1:5" s="185" customFormat="1" x14ac:dyDescent="0.3">
      <c r="A3049" s="186"/>
      <c r="B3049" s="183"/>
      <c r="C3049" s="183"/>
      <c r="D3049" s="183"/>
      <c r="E3049" s="184"/>
    </row>
    <row r="3050" spans="1:5" s="185" customFormat="1" x14ac:dyDescent="0.3">
      <c r="A3050" s="186"/>
      <c r="B3050" s="183"/>
      <c r="C3050" s="183"/>
      <c r="D3050" s="183"/>
      <c r="E3050" s="184"/>
    </row>
    <row r="3051" spans="1:5" s="185" customFormat="1" x14ac:dyDescent="0.3">
      <c r="A3051" s="186"/>
      <c r="B3051" s="183"/>
      <c r="C3051" s="183"/>
      <c r="D3051" s="183"/>
      <c r="E3051" s="184"/>
    </row>
    <row r="3052" spans="1:5" s="185" customFormat="1" x14ac:dyDescent="0.3">
      <c r="A3052" s="186"/>
      <c r="B3052" s="183"/>
      <c r="C3052" s="183"/>
      <c r="D3052" s="183"/>
      <c r="E3052" s="184"/>
    </row>
    <row r="3053" spans="1:5" s="185" customFormat="1" x14ac:dyDescent="0.3">
      <c r="A3053" s="186"/>
      <c r="B3053" s="183"/>
      <c r="C3053" s="183"/>
      <c r="D3053" s="183"/>
      <c r="E3053" s="184"/>
    </row>
    <row r="3054" spans="1:5" s="185" customFormat="1" x14ac:dyDescent="0.3">
      <c r="A3054" s="186"/>
      <c r="B3054" s="183"/>
      <c r="C3054" s="183"/>
      <c r="D3054" s="183"/>
      <c r="E3054" s="184"/>
    </row>
    <row r="3055" spans="1:5" s="185" customFormat="1" x14ac:dyDescent="0.3">
      <c r="A3055" s="186"/>
      <c r="B3055" s="183"/>
      <c r="C3055" s="183"/>
      <c r="D3055" s="183"/>
      <c r="E3055" s="184"/>
    </row>
    <row r="3056" spans="1:5" s="185" customFormat="1" x14ac:dyDescent="0.3">
      <c r="A3056" s="186"/>
      <c r="B3056" s="183"/>
      <c r="C3056" s="183"/>
      <c r="D3056" s="183"/>
      <c r="E3056" s="184"/>
    </row>
    <row r="3057" spans="1:5" s="185" customFormat="1" x14ac:dyDescent="0.3">
      <c r="A3057" s="186"/>
      <c r="B3057" s="183"/>
      <c r="C3057" s="183"/>
      <c r="D3057" s="183"/>
      <c r="E3057" s="184"/>
    </row>
    <row r="3058" spans="1:5" s="185" customFormat="1" x14ac:dyDescent="0.3">
      <c r="A3058" s="186"/>
      <c r="B3058" s="183"/>
      <c r="C3058" s="183"/>
      <c r="D3058" s="183"/>
      <c r="E3058" s="184"/>
    </row>
    <row r="3059" spans="1:5" s="185" customFormat="1" x14ac:dyDescent="0.3">
      <c r="A3059" s="186"/>
      <c r="B3059" s="183"/>
      <c r="C3059" s="183"/>
      <c r="D3059" s="183"/>
      <c r="E3059" s="184"/>
    </row>
    <row r="3060" spans="1:5" s="185" customFormat="1" x14ac:dyDescent="0.3">
      <c r="A3060" s="186"/>
      <c r="B3060" s="183"/>
      <c r="C3060" s="183"/>
      <c r="D3060" s="183"/>
      <c r="E3060" s="184"/>
    </row>
    <row r="3061" spans="1:5" s="185" customFormat="1" x14ac:dyDescent="0.3">
      <c r="A3061" s="186"/>
      <c r="B3061" s="183"/>
      <c r="C3061" s="183"/>
      <c r="D3061" s="183"/>
      <c r="E3061" s="184"/>
    </row>
    <row r="3062" spans="1:5" s="185" customFormat="1" x14ac:dyDescent="0.3">
      <c r="A3062" s="186"/>
      <c r="B3062" s="183"/>
      <c r="C3062" s="183"/>
      <c r="D3062" s="183"/>
      <c r="E3062" s="184"/>
    </row>
    <row r="3063" spans="1:5" s="185" customFormat="1" x14ac:dyDescent="0.3">
      <c r="A3063" s="186"/>
      <c r="B3063" s="183"/>
      <c r="C3063" s="183"/>
      <c r="D3063" s="183"/>
      <c r="E3063" s="184"/>
    </row>
    <row r="3064" spans="1:5" s="185" customFormat="1" x14ac:dyDescent="0.3">
      <c r="A3064" s="186"/>
      <c r="B3064" s="183"/>
      <c r="C3064" s="183"/>
      <c r="D3064" s="183"/>
      <c r="E3064" s="184"/>
    </row>
    <row r="3065" spans="1:5" s="185" customFormat="1" x14ac:dyDescent="0.3">
      <c r="A3065" s="186"/>
      <c r="B3065" s="183"/>
      <c r="C3065" s="183"/>
      <c r="D3065" s="183"/>
      <c r="E3065" s="184"/>
    </row>
    <row r="3066" spans="1:5" s="185" customFormat="1" x14ac:dyDescent="0.3">
      <c r="A3066" s="186"/>
      <c r="B3066" s="183"/>
      <c r="C3066" s="183"/>
      <c r="D3066" s="183"/>
      <c r="E3066" s="184"/>
    </row>
    <row r="3067" spans="1:5" s="185" customFormat="1" x14ac:dyDescent="0.3">
      <c r="A3067" s="186"/>
      <c r="B3067" s="183"/>
      <c r="C3067" s="183"/>
      <c r="D3067" s="183"/>
      <c r="E3067" s="184"/>
    </row>
    <row r="3068" spans="1:5" s="185" customFormat="1" x14ac:dyDescent="0.3">
      <c r="A3068" s="186"/>
      <c r="B3068" s="183"/>
      <c r="C3068" s="183"/>
      <c r="D3068" s="183"/>
      <c r="E3068" s="184"/>
    </row>
    <row r="3069" spans="1:5" s="185" customFormat="1" x14ac:dyDescent="0.3">
      <c r="A3069" s="186"/>
      <c r="B3069" s="183"/>
      <c r="C3069" s="183"/>
      <c r="D3069" s="183"/>
      <c r="E3069" s="184"/>
    </row>
    <row r="3070" spans="1:5" s="185" customFormat="1" x14ac:dyDescent="0.3">
      <c r="A3070" s="186"/>
      <c r="B3070" s="183"/>
      <c r="C3070" s="183"/>
      <c r="D3070" s="183"/>
      <c r="E3070" s="184"/>
    </row>
    <row r="3071" spans="1:5" s="185" customFormat="1" x14ac:dyDescent="0.3">
      <c r="A3071" s="186"/>
      <c r="B3071" s="183"/>
      <c r="C3071" s="183"/>
      <c r="D3071" s="183"/>
      <c r="E3071" s="184"/>
    </row>
    <row r="3072" spans="1:5" s="185" customFormat="1" x14ac:dyDescent="0.3">
      <c r="A3072" s="186"/>
      <c r="B3072" s="183"/>
      <c r="C3072" s="183"/>
      <c r="D3072" s="183"/>
      <c r="E3072" s="184"/>
    </row>
    <row r="3073" spans="1:5" s="185" customFormat="1" x14ac:dyDescent="0.3">
      <c r="A3073" s="186"/>
      <c r="B3073" s="183"/>
      <c r="C3073" s="183"/>
      <c r="D3073" s="183"/>
      <c r="E3073" s="184"/>
    </row>
    <row r="3074" spans="1:5" s="185" customFormat="1" x14ac:dyDescent="0.3">
      <c r="A3074" s="186"/>
      <c r="B3074" s="183"/>
      <c r="C3074" s="183"/>
      <c r="D3074" s="183"/>
      <c r="E3074" s="184"/>
    </row>
    <row r="3075" spans="1:5" s="185" customFormat="1" x14ac:dyDescent="0.3">
      <c r="A3075" s="186"/>
      <c r="B3075" s="183"/>
      <c r="C3075" s="183"/>
      <c r="D3075" s="183"/>
      <c r="E3075" s="184"/>
    </row>
    <row r="3076" spans="1:5" s="185" customFormat="1" x14ac:dyDescent="0.3">
      <c r="A3076" s="186"/>
      <c r="B3076" s="183"/>
      <c r="C3076" s="183"/>
      <c r="D3076" s="183"/>
      <c r="E3076" s="184"/>
    </row>
    <row r="3077" spans="1:5" s="185" customFormat="1" x14ac:dyDescent="0.3">
      <c r="A3077" s="186"/>
      <c r="B3077" s="183"/>
      <c r="C3077" s="183"/>
      <c r="D3077" s="183"/>
      <c r="E3077" s="184"/>
    </row>
    <row r="3078" spans="1:5" s="185" customFormat="1" x14ac:dyDescent="0.3">
      <c r="A3078" s="186"/>
      <c r="B3078" s="183"/>
      <c r="C3078" s="183"/>
      <c r="D3078" s="183"/>
      <c r="E3078" s="184"/>
    </row>
    <row r="3079" spans="1:5" s="185" customFormat="1" x14ac:dyDescent="0.3">
      <c r="A3079" s="186"/>
      <c r="B3079" s="183"/>
      <c r="C3079" s="183"/>
      <c r="D3079" s="183"/>
      <c r="E3079" s="184"/>
    </row>
    <row r="3080" spans="1:5" s="185" customFormat="1" x14ac:dyDescent="0.3">
      <c r="A3080" s="186"/>
      <c r="B3080" s="183"/>
      <c r="C3080" s="183"/>
      <c r="D3080" s="183"/>
      <c r="E3080" s="184"/>
    </row>
    <row r="3081" spans="1:5" s="185" customFormat="1" x14ac:dyDescent="0.3">
      <c r="A3081" s="186"/>
      <c r="B3081" s="183"/>
      <c r="C3081" s="183"/>
      <c r="D3081" s="183"/>
      <c r="E3081" s="184"/>
    </row>
    <row r="3082" spans="1:5" s="185" customFormat="1" x14ac:dyDescent="0.3">
      <c r="A3082" s="186"/>
      <c r="B3082" s="183"/>
      <c r="C3082" s="183"/>
      <c r="D3082" s="183"/>
      <c r="E3082" s="184"/>
    </row>
    <row r="3083" spans="1:5" s="185" customFormat="1" x14ac:dyDescent="0.3">
      <c r="A3083" s="186"/>
      <c r="B3083" s="183"/>
      <c r="C3083" s="183"/>
      <c r="D3083" s="183"/>
      <c r="E3083" s="184"/>
    </row>
    <row r="3084" spans="1:5" s="185" customFormat="1" x14ac:dyDescent="0.3">
      <c r="A3084" s="186"/>
      <c r="B3084" s="183"/>
      <c r="C3084" s="183"/>
      <c r="D3084" s="183"/>
      <c r="E3084" s="184"/>
    </row>
    <row r="3085" spans="1:5" s="185" customFormat="1" x14ac:dyDescent="0.3">
      <c r="A3085" s="186"/>
      <c r="B3085" s="183"/>
      <c r="C3085" s="183"/>
      <c r="D3085" s="183"/>
      <c r="E3085" s="184"/>
    </row>
    <row r="3086" spans="1:5" s="185" customFormat="1" x14ac:dyDescent="0.3">
      <c r="A3086" s="186"/>
      <c r="B3086" s="183"/>
      <c r="C3086" s="183"/>
      <c r="D3086" s="183"/>
      <c r="E3086" s="184"/>
    </row>
    <row r="3087" spans="1:5" s="185" customFormat="1" x14ac:dyDescent="0.3">
      <c r="A3087" s="186"/>
      <c r="B3087" s="183"/>
      <c r="C3087" s="183"/>
      <c r="D3087" s="183"/>
      <c r="E3087" s="184"/>
    </row>
    <row r="3088" spans="1:5" s="185" customFormat="1" x14ac:dyDescent="0.3">
      <c r="A3088" s="186"/>
      <c r="B3088" s="183"/>
      <c r="C3088" s="183"/>
      <c r="D3088" s="183"/>
      <c r="E3088" s="184"/>
    </row>
    <row r="3089" spans="1:5" s="185" customFormat="1" x14ac:dyDescent="0.3">
      <c r="A3089" s="186"/>
      <c r="B3089" s="183"/>
      <c r="C3089" s="183"/>
      <c r="D3089" s="183"/>
      <c r="E3089" s="184"/>
    </row>
    <row r="3090" spans="1:5" s="185" customFormat="1" x14ac:dyDescent="0.3">
      <c r="A3090" s="186"/>
      <c r="B3090" s="183"/>
      <c r="C3090" s="183"/>
      <c r="D3090" s="183"/>
      <c r="E3090" s="184"/>
    </row>
    <row r="3091" spans="1:5" s="185" customFormat="1" x14ac:dyDescent="0.3">
      <c r="A3091" s="186"/>
      <c r="B3091" s="183"/>
      <c r="C3091" s="183"/>
      <c r="D3091" s="183"/>
      <c r="E3091" s="184"/>
    </row>
    <row r="3092" spans="1:5" s="185" customFormat="1" x14ac:dyDescent="0.3">
      <c r="A3092" s="186"/>
      <c r="B3092" s="183"/>
      <c r="C3092" s="183"/>
      <c r="D3092" s="183"/>
      <c r="E3092" s="184"/>
    </row>
    <row r="3093" spans="1:5" s="185" customFormat="1" x14ac:dyDescent="0.3">
      <c r="A3093" s="186"/>
      <c r="B3093" s="183"/>
      <c r="C3093" s="183"/>
      <c r="D3093" s="183"/>
      <c r="E3093" s="184"/>
    </row>
    <row r="3094" spans="1:5" s="185" customFormat="1" x14ac:dyDescent="0.3">
      <c r="A3094" s="186"/>
      <c r="B3094" s="183"/>
      <c r="C3094" s="183"/>
      <c r="D3094" s="183"/>
      <c r="E3094" s="184"/>
    </row>
    <row r="3095" spans="1:5" s="185" customFormat="1" x14ac:dyDescent="0.3">
      <c r="A3095" s="186"/>
      <c r="B3095" s="183"/>
      <c r="C3095" s="183"/>
      <c r="D3095" s="183"/>
      <c r="E3095" s="184"/>
    </row>
    <row r="3096" spans="1:5" s="185" customFormat="1" x14ac:dyDescent="0.3">
      <c r="A3096" s="186"/>
      <c r="B3096" s="183"/>
      <c r="C3096" s="183"/>
      <c r="D3096" s="183"/>
      <c r="E3096" s="184"/>
    </row>
    <row r="3097" spans="1:5" s="185" customFormat="1" x14ac:dyDescent="0.3">
      <c r="A3097" s="186"/>
      <c r="B3097" s="183"/>
      <c r="C3097" s="183"/>
      <c r="D3097" s="183"/>
      <c r="E3097" s="184"/>
    </row>
    <row r="3098" spans="1:5" s="185" customFormat="1" x14ac:dyDescent="0.3">
      <c r="A3098" s="186"/>
      <c r="B3098" s="183"/>
      <c r="C3098" s="183"/>
      <c r="D3098" s="183"/>
      <c r="E3098" s="184"/>
    </row>
    <row r="3099" spans="1:5" s="185" customFormat="1" x14ac:dyDescent="0.3">
      <c r="A3099" s="186"/>
      <c r="B3099" s="183"/>
      <c r="C3099" s="183"/>
      <c r="D3099" s="183"/>
      <c r="E3099" s="184"/>
    </row>
    <row r="3100" spans="1:5" s="185" customFormat="1" x14ac:dyDescent="0.3">
      <c r="A3100" s="186"/>
      <c r="B3100" s="183"/>
      <c r="C3100" s="183"/>
      <c r="D3100" s="183"/>
      <c r="E3100" s="184"/>
    </row>
    <row r="3101" spans="1:5" s="185" customFormat="1" x14ac:dyDescent="0.3">
      <c r="A3101" s="186"/>
      <c r="B3101" s="183"/>
      <c r="C3101" s="183"/>
      <c r="D3101" s="183"/>
      <c r="E3101" s="184"/>
    </row>
    <row r="3102" spans="1:5" s="185" customFormat="1" x14ac:dyDescent="0.3">
      <c r="A3102" s="186"/>
      <c r="B3102" s="183"/>
      <c r="C3102" s="183"/>
      <c r="D3102" s="183"/>
      <c r="E3102" s="184"/>
    </row>
    <row r="3103" spans="1:5" s="185" customFormat="1" x14ac:dyDescent="0.3">
      <c r="A3103" s="186"/>
      <c r="B3103" s="183"/>
      <c r="C3103" s="183"/>
      <c r="D3103" s="183"/>
      <c r="E3103" s="184"/>
    </row>
    <row r="3104" spans="1:5" s="185" customFormat="1" x14ac:dyDescent="0.3">
      <c r="A3104" s="186"/>
      <c r="B3104" s="183"/>
      <c r="C3104" s="183"/>
      <c r="D3104" s="183"/>
      <c r="E3104" s="184"/>
    </row>
    <row r="3105" spans="1:5" s="185" customFormat="1" x14ac:dyDescent="0.3">
      <c r="A3105" s="186"/>
      <c r="B3105" s="183"/>
      <c r="C3105" s="183"/>
      <c r="D3105" s="183"/>
      <c r="E3105" s="184"/>
    </row>
    <row r="3106" spans="1:5" s="185" customFormat="1" x14ac:dyDescent="0.3">
      <c r="A3106" s="186"/>
      <c r="B3106" s="183"/>
      <c r="C3106" s="183"/>
      <c r="D3106" s="183"/>
      <c r="E3106" s="184"/>
    </row>
    <row r="3107" spans="1:5" s="185" customFormat="1" x14ac:dyDescent="0.3">
      <c r="A3107" s="186"/>
      <c r="B3107" s="183"/>
      <c r="C3107" s="183"/>
      <c r="D3107" s="183"/>
      <c r="E3107" s="184"/>
    </row>
    <row r="3108" spans="1:5" s="185" customFormat="1" x14ac:dyDescent="0.3">
      <c r="A3108" s="186"/>
      <c r="B3108" s="183"/>
      <c r="C3108" s="183"/>
      <c r="D3108" s="183"/>
      <c r="E3108" s="184"/>
    </row>
    <row r="3109" spans="1:5" s="185" customFormat="1" x14ac:dyDescent="0.3">
      <c r="A3109" s="186"/>
      <c r="B3109" s="183"/>
      <c r="C3109" s="183"/>
      <c r="D3109" s="183"/>
      <c r="E3109" s="184"/>
    </row>
    <row r="3110" spans="1:5" s="185" customFormat="1" x14ac:dyDescent="0.3">
      <c r="A3110" s="186"/>
      <c r="B3110" s="183"/>
      <c r="C3110" s="183"/>
      <c r="D3110" s="183"/>
      <c r="E3110" s="184"/>
    </row>
    <row r="3111" spans="1:5" s="185" customFormat="1" x14ac:dyDescent="0.3">
      <c r="A3111" s="186"/>
      <c r="B3111" s="183"/>
      <c r="C3111" s="183"/>
      <c r="D3111" s="183"/>
      <c r="E3111" s="184"/>
    </row>
    <row r="3112" spans="1:5" s="185" customFormat="1" x14ac:dyDescent="0.3">
      <c r="A3112" s="186"/>
      <c r="B3112" s="183"/>
      <c r="C3112" s="183"/>
      <c r="D3112" s="183"/>
      <c r="E3112" s="184"/>
    </row>
    <row r="3113" spans="1:5" s="185" customFormat="1" x14ac:dyDescent="0.3">
      <c r="A3113" s="186"/>
      <c r="B3113" s="183"/>
      <c r="C3113" s="183"/>
      <c r="D3113" s="183"/>
      <c r="E3113" s="184"/>
    </row>
    <row r="3114" spans="1:5" s="185" customFormat="1" x14ac:dyDescent="0.3">
      <c r="A3114" s="186"/>
      <c r="B3114" s="183"/>
      <c r="C3114" s="183"/>
      <c r="D3114" s="183"/>
      <c r="E3114" s="184"/>
    </row>
    <row r="3115" spans="1:5" s="185" customFormat="1" x14ac:dyDescent="0.3">
      <c r="A3115" s="186"/>
      <c r="B3115" s="183"/>
      <c r="C3115" s="183"/>
      <c r="D3115" s="183"/>
      <c r="E3115" s="184"/>
    </row>
    <row r="3116" spans="1:5" s="185" customFormat="1" x14ac:dyDescent="0.3">
      <c r="A3116" s="186"/>
      <c r="B3116" s="183"/>
      <c r="C3116" s="183"/>
      <c r="D3116" s="183"/>
      <c r="E3116" s="184"/>
    </row>
    <row r="3117" spans="1:5" s="185" customFormat="1" x14ac:dyDescent="0.3">
      <c r="A3117" s="186"/>
      <c r="B3117" s="183"/>
      <c r="C3117" s="183"/>
      <c r="D3117" s="183"/>
      <c r="E3117" s="184"/>
    </row>
    <row r="3118" spans="1:5" s="185" customFormat="1" x14ac:dyDescent="0.3">
      <c r="A3118" s="186"/>
      <c r="B3118" s="183"/>
      <c r="C3118" s="183"/>
      <c r="D3118" s="183"/>
      <c r="E3118" s="184"/>
    </row>
    <row r="3119" spans="1:5" s="185" customFormat="1" x14ac:dyDescent="0.3">
      <c r="A3119" s="186"/>
      <c r="B3119" s="183"/>
      <c r="C3119" s="183"/>
      <c r="D3119" s="183"/>
      <c r="E3119" s="184"/>
    </row>
    <row r="3120" spans="1:5" s="185" customFormat="1" x14ac:dyDescent="0.3">
      <c r="A3120" s="186"/>
      <c r="B3120" s="183"/>
      <c r="C3120" s="183"/>
      <c r="D3120" s="183"/>
      <c r="E3120" s="184"/>
    </row>
    <row r="3121" spans="1:5" s="185" customFormat="1" x14ac:dyDescent="0.3">
      <c r="A3121" s="186"/>
      <c r="B3121" s="183"/>
      <c r="C3121" s="183"/>
      <c r="D3121" s="183"/>
      <c r="E3121" s="184"/>
    </row>
    <row r="3122" spans="1:5" s="185" customFormat="1" x14ac:dyDescent="0.3">
      <c r="A3122" s="186"/>
      <c r="B3122" s="183"/>
      <c r="C3122" s="183"/>
      <c r="D3122" s="183"/>
      <c r="E3122" s="184"/>
    </row>
    <row r="3123" spans="1:5" s="185" customFormat="1" x14ac:dyDescent="0.3">
      <c r="A3123" s="186"/>
      <c r="B3123" s="183"/>
      <c r="C3123" s="183"/>
      <c r="D3123" s="183"/>
      <c r="E3123" s="184"/>
    </row>
  </sheetData>
  <sheetProtection selectLockedCells="1" selectUnlockedCells="1"/>
  <mergeCells count="2">
    <mergeCell ref="B1:D1"/>
    <mergeCell ref="B8:D8"/>
  </mergeCells>
  <pageMargins left="0.7" right="0.7" top="0.75" bottom="0.75" header="0.3" footer="0.3"/>
  <pageSetup paperSize="9" scale="1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7"/>
  <sheetViews>
    <sheetView showGridLines="0" topLeftCell="A17" zoomScale="90" zoomScaleNormal="90" workbookViewId="0">
      <pane xSplit="1" topLeftCell="B1" activePane="topRight" state="frozen"/>
      <selection activeCell="H10" sqref="H10"/>
      <selection pane="topRight" activeCell="C87" sqref="C87"/>
    </sheetView>
  </sheetViews>
  <sheetFormatPr defaultColWidth="9" defaultRowHeight="15" outlineLevelRow="1" x14ac:dyDescent="0.25"/>
  <cols>
    <col min="1" max="1" width="3.125" style="1" customWidth="1"/>
    <col min="2" max="2" width="22.375" style="1" customWidth="1"/>
    <col min="3" max="3" width="11.625" style="67" customWidth="1"/>
    <col min="4" max="4" width="12" style="67" customWidth="1"/>
    <col min="5" max="5" width="17.875" style="56" customWidth="1"/>
    <col min="6" max="6" width="24.625" style="1" customWidth="1"/>
    <col min="7" max="7" width="12" style="60" customWidth="1"/>
    <col min="8" max="16384" width="9" style="1"/>
  </cols>
  <sheetData>
    <row r="1" spans="1:11" s="3" customFormat="1" ht="11.25" customHeight="1" x14ac:dyDescent="0.2">
      <c r="A1" s="7"/>
      <c r="B1" s="9"/>
      <c r="C1" s="117"/>
      <c r="D1" s="117"/>
      <c r="E1" s="53"/>
      <c r="F1" s="7"/>
      <c r="G1" s="57"/>
    </row>
    <row r="2" spans="1:11" s="3" customFormat="1" ht="46.5" customHeight="1" x14ac:dyDescent="0.2">
      <c r="A2" s="10"/>
      <c r="B2" s="632" t="s">
        <v>95</v>
      </c>
      <c r="C2" s="628" t="s">
        <v>83</v>
      </c>
      <c r="D2" s="628"/>
      <c r="E2" s="628"/>
      <c r="F2" s="628"/>
      <c r="G2" s="628"/>
      <c r="H2" s="2"/>
      <c r="I2" s="2"/>
      <c r="J2" s="2"/>
      <c r="K2" s="2"/>
    </row>
    <row r="3" spans="1:11" s="3" customFormat="1" ht="49.5" customHeight="1" x14ac:dyDescent="0.2">
      <c r="A3" s="8"/>
      <c r="B3" s="632"/>
      <c r="C3" s="617"/>
      <c r="D3" s="617"/>
      <c r="E3" s="617"/>
      <c r="F3" s="617"/>
      <c r="G3" s="617"/>
      <c r="H3" s="2"/>
      <c r="I3" s="2"/>
      <c r="J3" s="2"/>
      <c r="K3" s="2"/>
    </row>
    <row r="4" spans="1:11" s="2" customFormat="1" ht="84" customHeight="1" x14ac:dyDescent="0.2">
      <c r="B4" s="632"/>
      <c r="C4" s="625" t="s">
        <v>27</v>
      </c>
      <c r="D4" s="626"/>
      <c r="E4" s="626"/>
      <c r="F4" s="626"/>
      <c r="G4" s="627"/>
    </row>
    <row r="5" spans="1:11" ht="24" customHeight="1" x14ac:dyDescent="0.25">
      <c r="B5" s="610"/>
      <c r="C5" s="645"/>
      <c r="D5" s="645"/>
      <c r="E5" s="645"/>
      <c r="F5" s="645"/>
      <c r="G5" s="645"/>
    </row>
    <row r="6" spans="1:11" ht="15.75" customHeight="1" x14ac:dyDescent="0.35">
      <c r="A6" s="4"/>
      <c r="B6" s="5"/>
      <c r="C6" s="68"/>
      <c r="D6" s="68"/>
      <c r="E6" s="54"/>
      <c r="F6" s="5"/>
      <c r="G6" s="58"/>
    </row>
    <row r="7" spans="1:11" s="50" customFormat="1" ht="30.75" customHeight="1" x14ac:dyDescent="0.5">
      <c r="A7" s="150"/>
      <c r="B7" s="620">
        <v>2012</v>
      </c>
      <c r="C7" s="620"/>
      <c r="D7" s="620"/>
      <c r="E7" s="620"/>
      <c r="F7" s="620"/>
      <c r="G7" s="620"/>
    </row>
    <row r="8" spans="1:11" ht="30" hidden="1" customHeight="1" outlineLevel="1" x14ac:dyDescent="0.25">
      <c r="A8" s="646">
        <v>2012</v>
      </c>
      <c r="B8" s="599" t="s">
        <v>95</v>
      </c>
      <c r="C8" s="601"/>
      <c r="D8" s="601"/>
      <c r="E8" s="601"/>
      <c r="F8" s="601"/>
      <c r="G8" s="601"/>
    </row>
    <row r="9" spans="1:11" s="174" customFormat="1" ht="37.5" hidden="1" customHeight="1" outlineLevel="1" x14ac:dyDescent="0.25">
      <c r="A9" s="646"/>
      <c r="B9" s="154" t="s">
        <v>35</v>
      </c>
      <c r="C9" s="156" t="s">
        <v>98</v>
      </c>
      <c r="D9" s="156" t="s">
        <v>12</v>
      </c>
      <c r="E9" s="157" t="s">
        <v>99</v>
      </c>
      <c r="F9" s="160" t="s">
        <v>109</v>
      </c>
      <c r="G9" s="173" t="s">
        <v>19</v>
      </c>
    </row>
    <row r="10" spans="1:11" ht="21" hidden="1" customHeight="1" outlineLevel="1" x14ac:dyDescent="0.3">
      <c r="A10" s="646"/>
      <c r="B10" s="11" t="s">
        <v>51</v>
      </c>
      <c r="C10" s="109"/>
      <c r="D10" s="69"/>
      <c r="E10" s="135" t="e">
        <f>C10/Samantekt!C7</f>
        <v>#DIV/0!</v>
      </c>
      <c r="F10" s="12"/>
      <c r="G10" s="59" t="e">
        <f t="shared" ref="G10:G16" si="0">F10/C10</f>
        <v>#DIV/0!</v>
      </c>
    </row>
    <row r="11" spans="1:11" ht="21" hidden="1" customHeight="1" outlineLevel="1" x14ac:dyDescent="0.3">
      <c r="A11" s="646"/>
      <c r="B11" s="14" t="s">
        <v>96</v>
      </c>
      <c r="C11" s="109"/>
      <c r="D11" s="69"/>
      <c r="E11" s="135" t="e">
        <f>C11/Samantekt!C7</f>
        <v>#DIV/0!</v>
      </c>
      <c r="F11" s="12"/>
      <c r="G11" s="59" t="e">
        <f t="shared" si="0"/>
        <v>#DIV/0!</v>
      </c>
    </row>
    <row r="12" spans="1:11" ht="21" hidden="1" customHeight="1" outlineLevel="1" x14ac:dyDescent="0.3">
      <c r="A12" s="646"/>
      <c r="B12" s="16" t="s">
        <v>97</v>
      </c>
      <c r="C12" s="109"/>
      <c r="D12" s="69"/>
      <c r="E12" s="135" t="e">
        <f>C12/Samantekt!C7</f>
        <v>#DIV/0!</v>
      </c>
      <c r="F12" s="17"/>
      <c r="G12" s="66" t="e">
        <f t="shared" si="0"/>
        <v>#DIV/0!</v>
      </c>
    </row>
    <row r="13" spans="1:11" ht="21" hidden="1" customHeight="1" outlineLevel="1" x14ac:dyDescent="0.3">
      <c r="A13" s="646"/>
      <c r="B13" s="18" t="s">
        <v>52</v>
      </c>
      <c r="C13" s="70"/>
      <c r="D13" s="70"/>
      <c r="E13" s="136" t="e">
        <f>C13/Samantekt!C7</f>
        <v>#DIV/0!</v>
      </c>
      <c r="F13" s="19"/>
      <c r="G13" s="59" t="e">
        <f t="shared" si="0"/>
        <v>#DIV/0!</v>
      </c>
    </row>
    <row r="14" spans="1:11" ht="21" hidden="1" customHeight="1" outlineLevel="1" x14ac:dyDescent="0.3">
      <c r="A14" s="646"/>
      <c r="B14" s="16"/>
      <c r="C14" s="109"/>
      <c r="D14" s="69"/>
      <c r="E14" s="135" t="e">
        <f>C14/Samantekt!C7</f>
        <v>#DIV/0!</v>
      </c>
      <c r="F14" s="17"/>
      <c r="G14" s="66" t="e">
        <f t="shared" si="0"/>
        <v>#DIV/0!</v>
      </c>
    </row>
    <row r="15" spans="1:11" ht="21" hidden="1" customHeight="1" outlineLevel="1" x14ac:dyDescent="0.3">
      <c r="A15" s="646"/>
      <c r="B15" s="16"/>
      <c r="C15" s="247"/>
      <c r="D15" s="231"/>
      <c r="E15" s="240" t="e">
        <f>C15/Samantekt!C7</f>
        <v>#DIV/0!</v>
      </c>
      <c r="F15" s="241"/>
      <c r="G15" s="66" t="e">
        <f>F15/C15</f>
        <v>#DIV/0!</v>
      </c>
    </row>
    <row r="16" spans="1:11" ht="21" hidden="1" customHeight="1" outlineLevel="1" x14ac:dyDescent="0.3">
      <c r="A16" s="646"/>
      <c r="B16" s="244"/>
      <c r="C16" s="246"/>
      <c r="D16" s="248"/>
      <c r="E16" s="242" t="e">
        <f>C16/Samantekt!C7</f>
        <v>#DIV/0!</v>
      </c>
      <c r="F16" s="245"/>
      <c r="G16" s="59" t="e">
        <f t="shared" si="0"/>
        <v>#DIV/0!</v>
      </c>
    </row>
    <row r="17" spans="1:7" collapsed="1" x14ac:dyDescent="0.25">
      <c r="A17" s="6"/>
    </row>
    <row r="18" spans="1:7" s="50" customFormat="1" ht="30.75" customHeight="1" x14ac:dyDescent="0.5">
      <c r="A18" s="150"/>
      <c r="B18" s="620">
        <v>2013</v>
      </c>
      <c r="C18" s="620"/>
      <c r="D18" s="620"/>
      <c r="E18" s="620"/>
      <c r="F18" s="620"/>
      <c r="G18" s="620"/>
    </row>
    <row r="19" spans="1:7" ht="30" hidden="1" customHeight="1" outlineLevel="1" x14ac:dyDescent="0.25">
      <c r="A19" s="644">
        <v>2013</v>
      </c>
      <c r="B19" s="599" t="s">
        <v>95</v>
      </c>
      <c r="C19" s="601"/>
      <c r="D19" s="601"/>
      <c r="E19" s="601"/>
      <c r="F19" s="601"/>
      <c r="G19" s="601"/>
    </row>
    <row r="20" spans="1:7" s="174" customFormat="1" ht="37.5" hidden="1" customHeight="1" outlineLevel="1" x14ac:dyDescent="0.25">
      <c r="A20" s="644"/>
      <c r="B20" s="154" t="s">
        <v>35</v>
      </c>
      <c r="C20" s="156" t="s">
        <v>98</v>
      </c>
      <c r="D20" s="156" t="s">
        <v>12</v>
      </c>
      <c r="E20" s="157" t="s">
        <v>99</v>
      </c>
      <c r="F20" s="160" t="s">
        <v>109</v>
      </c>
      <c r="G20" s="173" t="s">
        <v>19</v>
      </c>
    </row>
    <row r="21" spans="1:7" ht="21" hidden="1" customHeight="1" outlineLevel="1" x14ac:dyDescent="0.3">
      <c r="A21" s="644"/>
      <c r="B21" s="11" t="s">
        <v>51</v>
      </c>
      <c r="C21" s="109"/>
      <c r="D21" s="69"/>
      <c r="E21" s="135" t="e">
        <f>C21/Samantekt!D7</f>
        <v>#DIV/0!</v>
      </c>
      <c r="F21" s="12">
        <v>0</v>
      </c>
      <c r="G21" s="59" t="e">
        <f t="shared" ref="G21:G27" si="1">F21/C21</f>
        <v>#DIV/0!</v>
      </c>
    </row>
    <row r="22" spans="1:7" ht="21" hidden="1" customHeight="1" outlineLevel="1" x14ac:dyDescent="0.3">
      <c r="A22" s="644"/>
      <c r="B22" s="14" t="s">
        <v>96</v>
      </c>
      <c r="C22" s="109"/>
      <c r="D22" s="69"/>
      <c r="E22" s="135" t="e">
        <f>C22/Samantekt!D7</f>
        <v>#DIV/0!</v>
      </c>
      <c r="F22" s="12">
        <v>0</v>
      </c>
      <c r="G22" s="59" t="e">
        <f t="shared" si="1"/>
        <v>#DIV/0!</v>
      </c>
    </row>
    <row r="23" spans="1:7" ht="20.25" hidden="1" customHeight="1" outlineLevel="1" x14ac:dyDescent="0.3">
      <c r="A23" s="644"/>
      <c r="B23" s="16" t="s">
        <v>97</v>
      </c>
      <c r="C23" s="109"/>
      <c r="D23" s="69"/>
      <c r="E23" s="135" t="e">
        <f>C23/Samantekt!D7</f>
        <v>#DIV/0!</v>
      </c>
      <c r="F23" s="17">
        <v>0</v>
      </c>
      <c r="G23" s="66" t="e">
        <f t="shared" si="1"/>
        <v>#DIV/0!</v>
      </c>
    </row>
    <row r="24" spans="1:7" ht="21" hidden="1" customHeight="1" outlineLevel="1" x14ac:dyDescent="0.3">
      <c r="A24" s="644"/>
      <c r="B24" s="213" t="s">
        <v>52</v>
      </c>
      <c r="C24" s="109"/>
      <c r="D24" s="69"/>
      <c r="E24" s="135" t="e">
        <f>C24/Samantekt!D10</f>
        <v>#DIV/0!</v>
      </c>
      <c r="F24" s="12">
        <v>0</v>
      </c>
      <c r="G24" s="59" t="e">
        <f t="shared" si="1"/>
        <v>#DIV/0!</v>
      </c>
    </row>
    <row r="25" spans="1:7" ht="21" hidden="1" customHeight="1" outlineLevel="1" x14ac:dyDescent="0.3">
      <c r="A25" s="644"/>
      <c r="B25" s="14"/>
      <c r="C25" s="109"/>
      <c r="D25" s="69"/>
      <c r="E25" s="135" t="e">
        <f>C25/Samantekt!D7</f>
        <v>#DIV/0!</v>
      </c>
      <c r="F25" s="12">
        <v>0</v>
      </c>
      <c r="G25" s="59" t="e">
        <f t="shared" si="1"/>
        <v>#DIV/0!</v>
      </c>
    </row>
    <row r="26" spans="1:7" ht="20.25" hidden="1" customHeight="1" outlineLevel="1" x14ac:dyDescent="0.3">
      <c r="A26" s="644"/>
      <c r="B26" s="16"/>
      <c r="C26" s="70"/>
      <c r="D26" s="231"/>
      <c r="E26" s="240" t="e">
        <f>C26/Samantekt!D7</f>
        <v>#DIV/0!</v>
      </c>
      <c r="F26" s="241">
        <v>0</v>
      </c>
      <c r="G26" s="66" t="e">
        <f t="shared" si="1"/>
        <v>#DIV/0!</v>
      </c>
    </row>
    <row r="27" spans="1:7" ht="21" hidden="1" customHeight="1" outlineLevel="1" x14ac:dyDescent="0.3">
      <c r="A27" s="644"/>
      <c r="B27" s="244"/>
      <c r="C27" s="248"/>
      <c r="D27" s="248"/>
      <c r="E27" s="242" t="e">
        <f>C27/Samantekt!D7</f>
        <v>#DIV/0!</v>
      </c>
      <c r="F27" s="245">
        <v>0</v>
      </c>
      <c r="G27" s="59" t="e">
        <f t="shared" si="1"/>
        <v>#DIV/0!</v>
      </c>
    </row>
    <row r="28" spans="1:7" collapsed="1" x14ac:dyDescent="0.25">
      <c r="A28" s="6"/>
    </row>
    <row r="29" spans="1:7" s="50" customFormat="1" ht="30.75" customHeight="1" x14ac:dyDescent="0.5">
      <c r="A29" s="150"/>
      <c r="B29" s="620">
        <v>2014</v>
      </c>
      <c r="C29" s="620"/>
      <c r="D29" s="620"/>
      <c r="E29" s="620"/>
      <c r="F29" s="620"/>
      <c r="G29" s="620"/>
    </row>
    <row r="30" spans="1:7" ht="30" hidden="1" customHeight="1" outlineLevel="1" x14ac:dyDescent="0.25">
      <c r="A30" s="644">
        <v>2014</v>
      </c>
      <c r="B30" s="599" t="s">
        <v>95</v>
      </c>
      <c r="C30" s="601"/>
      <c r="D30" s="601"/>
      <c r="E30" s="601"/>
      <c r="F30" s="601"/>
      <c r="G30" s="601"/>
    </row>
    <row r="31" spans="1:7" s="174" customFormat="1" ht="37.5" hidden="1" customHeight="1" outlineLevel="1" x14ac:dyDescent="0.25">
      <c r="A31" s="644"/>
      <c r="B31" s="154" t="s">
        <v>35</v>
      </c>
      <c r="C31" s="156" t="s">
        <v>98</v>
      </c>
      <c r="D31" s="156" t="s">
        <v>12</v>
      </c>
      <c r="E31" s="157" t="s">
        <v>99</v>
      </c>
      <c r="F31" s="160" t="s">
        <v>109</v>
      </c>
      <c r="G31" s="173" t="s">
        <v>19</v>
      </c>
    </row>
    <row r="32" spans="1:7" ht="21" hidden="1" customHeight="1" outlineLevel="1" x14ac:dyDescent="0.3">
      <c r="A32" s="644"/>
      <c r="B32" s="11" t="s">
        <v>51</v>
      </c>
      <c r="C32" s="109"/>
      <c r="D32" s="69"/>
      <c r="E32" s="135" t="e">
        <f>C32/Samantekt!E7</f>
        <v>#DIV/0!</v>
      </c>
      <c r="F32" s="12"/>
      <c r="G32" s="59" t="e">
        <f t="shared" ref="G32:G38" si="2">F32/C32</f>
        <v>#DIV/0!</v>
      </c>
    </row>
    <row r="33" spans="1:7" ht="21" hidden="1" customHeight="1" outlineLevel="1" x14ac:dyDescent="0.3">
      <c r="A33" s="644"/>
      <c r="B33" s="14" t="s">
        <v>96</v>
      </c>
      <c r="C33" s="109"/>
      <c r="D33" s="69"/>
      <c r="E33" s="135" t="e">
        <f>C33/Samantekt!E7</f>
        <v>#DIV/0!</v>
      </c>
      <c r="F33" s="12"/>
      <c r="G33" s="59" t="e">
        <f t="shared" si="2"/>
        <v>#DIV/0!</v>
      </c>
    </row>
    <row r="34" spans="1:7" ht="21" hidden="1" customHeight="1" outlineLevel="1" x14ac:dyDescent="0.3">
      <c r="A34" s="644"/>
      <c r="B34" s="16" t="s">
        <v>97</v>
      </c>
      <c r="C34" s="109"/>
      <c r="D34" s="69"/>
      <c r="E34" s="135" t="e">
        <f>C34/Samantekt!E7</f>
        <v>#DIV/0!</v>
      </c>
      <c r="F34" s="17"/>
      <c r="G34" s="66" t="e">
        <f t="shared" si="2"/>
        <v>#DIV/0!</v>
      </c>
    </row>
    <row r="35" spans="1:7" ht="21" hidden="1" customHeight="1" outlineLevel="1" x14ac:dyDescent="0.3">
      <c r="A35" s="644"/>
      <c r="B35" s="213" t="s">
        <v>52</v>
      </c>
      <c r="C35" s="109"/>
      <c r="D35" s="69"/>
      <c r="E35" s="135" t="e">
        <f>C35/Samantekt!E7</f>
        <v>#DIV/0!</v>
      </c>
      <c r="F35" s="12"/>
      <c r="G35" s="59" t="e">
        <f t="shared" si="2"/>
        <v>#DIV/0!</v>
      </c>
    </row>
    <row r="36" spans="1:7" ht="21" hidden="1" customHeight="1" outlineLevel="1" x14ac:dyDescent="0.3">
      <c r="A36" s="644"/>
      <c r="B36" s="14"/>
      <c r="C36" s="109"/>
      <c r="D36" s="69"/>
      <c r="E36" s="135" t="e">
        <f>C36/Samantekt!E7</f>
        <v>#DIV/0!</v>
      </c>
      <c r="F36" s="12"/>
      <c r="G36" s="59" t="e">
        <f t="shared" si="2"/>
        <v>#DIV/0!</v>
      </c>
    </row>
    <row r="37" spans="1:7" ht="21" hidden="1" customHeight="1" outlineLevel="1" x14ac:dyDescent="0.3">
      <c r="A37" s="644"/>
      <c r="B37" s="16"/>
      <c r="C37" s="109"/>
      <c r="D37" s="231"/>
      <c r="E37" s="240" t="e">
        <f>C37/Samantekt!E7</f>
        <v>#DIV/0!</v>
      </c>
      <c r="F37" s="250"/>
      <c r="G37" s="66" t="e">
        <f t="shared" si="2"/>
        <v>#DIV/0!</v>
      </c>
    </row>
    <row r="38" spans="1:7" ht="21" hidden="1" customHeight="1" outlineLevel="1" x14ac:dyDescent="0.3">
      <c r="A38" s="644"/>
      <c r="B38" s="244"/>
      <c r="C38" s="246"/>
      <c r="D38" s="248"/>
      <c r="E38" s="242" t="e">
        <f>C38/Samantekt!E7</f>
        <v>#DIV/0!</v>
      </c>
      <c r="F38" s="249"/>
      <c r="G38" s="59" t="e">
        <f t="shared" si="2"/>
        <v>#DIV/0!</v>
      </c>
    </row>
    <row r="39" spans="1:7" collapsed="1" x14ac:dyDescent="0.25">
      <c r="A39" s="6"/>
    </row>
    <row r="40" spans="1:7" s="50" customFormat="1" ht="30.75" customHeight="1" x14ac:dyDescent="0.5">
      <c r="A40" s="150"/>
      <c r="B40" s="620">
        <v>2015</v>
      </c>
      <c r="C40" s="620"/>
      <c r="D40" s="620"/>
      <c r="E40" s="620"/>
      <c r="F40" s="620"/>
      <c r="G40" s="620"/>
    </row>
    <row r="41" spans="1:7" ht="30" hidden="1" customHeight="1" outlineLevel="1" x14ac:dyDescent="0.25">
      <c r="A41" s="644">
        <v>2015</v>
      </c>
      <c r="B41" s="599" t="s">
        <v>95</v>
      </c>
      <c r="C41" s="601"/>
      <c r="D41" s="601"/>
      <c r="E41" s="601"/>
      <c r="F41" s="601"/>
      <c r="G41" s="601"/>
    </row>
    <row r="42" spans="1:7" s="174" customFormat="1" ht="37.5" hidden="1" customHeight="1" outlineLevel="1" x14ac:dyDescent="0.25">
      <c r="A42" s="644"/>
      <c r="B42" s="154" t="s">
        <v>35</v>
      </c>
      <c r="C42" s="156" t="s">
        <v>98</v>
      </c>
      <c r="D42" s="156" t="s">
        <v>12</v>
      </c>
      <c r="E42" s="157" t="s">
        <v>99</v>
      </c>
      <c r="F42" s="160" t="s">
        <v>109</v>
      </c>
      <c r="G42" s="173" t="s">
        <v>19</v>
      </c>
    </row>
    <row r="43" spans="1:7" ht="21" hidden="1" customHeight="1" outlineLevel="1" x14ac:dyDescent="0.3">
      <c r="A43" s="644"/>
      <c r="B43" s="11" t="s">
        <v>51</v>
      </c>
      <c r="C43" s="109"/>
      <c r="D43" s="69"/>
      <c r="E43" s="135" t="e">
        <f>C43/Samantekt!F7</f>
        <v>#DIV/0!</v>
      </c>
      <c r="F43" s="12"/>
      <c r="G43" s="59" t="e">
        <f t="shared" ref="G43:G49" si="3">F43/C43</f>
        <v>#DIV/0!</v>
      </c>
    </row>
    <row r="44" spans="1:7" ht="21" hidden="1" customHeight="1" outlineLevel="1" x14ac:dyDescent="0.3">
      <c r="A44" s="644"/>
      <c r="B44" s="14" t="s">
        <v>96</v>
      </c>
      <c r="C44" s="109"/>
      <c r="D44" s="69"/>
      <c r="E44" s="135" t="e">
        <f>C44/Samantekt!F7</f>
        <v>#DIV/0!</v>
      </c>
      <c r="F44" s="12"/>
      <c r="G44" s="59" t="e">
        <f t="shared" si="3"/>
        <v>#DIV/0!</v>
      </c>
    </row>
    <row r="45" spans="1:7" ht="21" hidden="1" customHeight="1" outlineLevel="1" x14ac:dyDescent="0.3">
      <c r="A45" s="644"/>
      <c r="B45" s="16" t="s">
        <v>97</v>
      </c>
      <c r="C45" s="109"/>
      <c r="D45" s="69"/>
      <c r="E45" s="135" t="e">
        <f>C45/Samantekt!F7</f>
        <v>#DIV/0!</v>
      </c>
      <c r="F45" s="17"/>
      <c r="G45" s="66" t="e">
        <f t="shared" si="3"/>
        <v>#DIV/0!</v>
      </c>
    </row>
    <row r="46" spans="1:7" ht="21" hidden="1" customHeight="1" outlineLevel="1" x14ac:dyDescent="0.3">
      <c r="A46" s="644"/>
      <c r="B46" s="213" t="s">
        <v>52</v>
      </c>
      <c r="C46" s="109"/>
      <c r="D46" s="69"/>
      <c r="E46" s="135" t="e">
        <f>C46/Samantekt!F7</f>
        <v>#DIV/0!</v>
      </c>
      <c r="F46" s="12"/>
      <c r="G46" s="59" t="e">
        <f t="shared" si="3"/>
        <v>#DIV/0!</v>
      </c>
    </row>
    <row r="47" spans="1:7" ht="21" hidden="1" customHeight="1" outlineLevel="1" x14ac:dyDescent="0.3">
      <c r="A47" s="644"/>
      <c r="B47" s="14"/>
      <c r="C47" s="109"/>
      <c r="D47" s="69"/>
      <c r="E47" s="135" t="e">
        <f>C47/Samantekt!F7</f>
        <v>#DIV/0!</v>
      </c>
      <c r="F47" s="12"/>
      <c r="G47" s="59" t="e">
        <f t="shared" si="3"/>
        <v>#DIV/0!</v>
      </c>
    </row>
    <row r="48" spans="1:7" ht="21" hidden="1" customHeight="1" outlineLevel="1" x14ac:dyDescent="0.3">
      <c r="A48" s="644"/>
      <c r="B48" s="16"/>
      <c r="C48" s="70"/>
      <c r="D48" s="231"/>
      <c r="E48" s="240" t="e">
        <f>C48/Samantekt!F7</f>
        <v>#DIV/0!</v>
      </c>
      <c r="F48" s="250"/>
      <c r="G48" s="66" t="e">
        <f t="shared" si="3"/>
        <v>#DIV/0!</v>
      </c>
    </row>
    <row r="49" spans="1:7" ht="21" hidden="1" customHeight="1" outlineLevel="1" x14ac:dyDescent="0.3">
      <c r="A49" s="644"/>
      <c r="B49" s="244"/>
      <c r="C49" s="248"/>
      <c r="D49" s="248"/>
      <c r="E49" s="242" t="e">
        <f>C49/Samantekt!F7</f>
        <v>#DIV/0!</v>
      </c>
      <c r="F49" s="249"/>
      <c r="G49" s="59" t="e">
        <f t="shared" si="3"/>
        <v>#DIV/0!</v>
      </c>
    </row>
    <row r="50" spans="1:7" collapsed="1" x14ac:dyDescent="0.25">
      <c r="A50" s="6"/>
    </row>
    <row r="51" spans="1:7" s="50" customFormat="1" ht="30.75" customHeight="1" x14ac:dyDescent="0.5">
      <c r="A51" s="150"/>
      <c r="B51" s="620">
        <v>2016</v>
      </c>
      <c r="C51" s="620"/>
      <c r="D51" s="620"/>
      <c r="E51" s="620"/>
      <c r="F51" s="620"/>
      <c r="G51" s="620"/>
    </row>
    <row r="52" spans="1:7" ht="30" hidden="1" customHeight="1" outlineLevel="1" x14ac:dyDescent="0.25">
      <c r="A52" s="644">
        <v>2016</v>
      </c>
      <c r="B52" s="599" t="s">
        <v>95</v>
      </c>
      <c r="C52" s="601"/>
      <c r="D52" s="601"/>
      <c r="E52" s="601"/>
      <c r="F52" s="601"/>
      <c r="G52" s="601"/>
    </row>
    <row r="53" spans="1:7" s="174" customFormat="1" ht="37.5" hidden="1" customHeight="1" outlineLevel="1" x14ac:dyDescent="0.25">
      <c r="A53" s="644"/>
      <c r="B53" s="154" t="s">
        <v>35</v>
      </c>
      <c r="C53" s="156" t="s">
        <v>98</v>
      </c>
      <c r="D53" s="156" t="s">
        <v>12</v>
      </c>
      <c r="E53" s="157" t="s">
        <v>99</v>
      </c>
      <c r="F53" s="160" t="s">
        <v>109</v>
      </c>
      <c r="G53" s="173" t="s">
        <v>19</v>
      </c>
    </row>
    <row r="54" spans="1:7" ht="21" hidden="1" customHeight="1" outlineLevel="1" x14ac:dyDescent="0.3">
      <c r="A54" s="644"/>
      <c r="B54" s="11" t="s">
        <v>51</v>
      </c>
      <c r="C54" s="109"/>
      <c r="D54" s="69"/>
      <c r="E54" s="135" t="e">
        <f>C54/Samantekt!G7</f>
        <v>#DIV/0!</v>
      </c>
      <c r="F54" s="12"/>
      <c r="G54" s="59" t="e">
        <f t="shared" ref="G54:G60" si="4">F54/C54</f>
        <v>#DIV/0!</v>
      </c>
    </row>
    <row r="55" spans="1:7" ht="21" hidden="1" customHeight="1" outlineLevel="1" x14ac:dyDescent="0.3">
      <c r="A55" s="644"/>
      <c r="B55" s="14" t="s">
        <v>96</v>
      </c>
      <c r="C55" s="109"/>
      <c r="D55" s="69"/>
      <c r="E55" s="135" t="e">
        <f>C55/Samantekt!G7</f>
        <v>#DIV/0!</v>
      </c>
      <c r="F55" s="12"/>
      <c r="G55" s="59" t="e">
        <f t="shared" si="4"/>
        <v>#DIV/0!</v>
      </c>
    </row>
    <row r="56" spans="1:7" ht="21" hidden="1" customHeight="1" outlineLevel="1" x14ac:dyDescent="0.3">
      <c r="A56" s="644"/>
      <c r="B56" s="16" t="s">
        <v>97</v>
      </c>
      <c r="C56" s="109"/>
      <c r="D56" s="69"/>
      <c r="E56" s="135" t="e">
        <f>C56/Samantekt!G7</f>
        <v>#DIV/0!</v>
      </c>
      <c r="F56" s="17"/>
      <c r="G56" s="66" t="e">
        <f t="shared" si="4"/>
        <v>#DIV/0!</v>
      </c>
    </row>
    <row r="57" spans="1:7" ht="21" hidden="1" customHeight="1" outlineLevel="1" x14ac:dyDescent="0.3">
      <c r="A57" s="644"/>
      <c r="B57" s="213" t="s">
        <v>52</v>
      </c>
      <c r="C57" s="70"/>
      <c r="D57" s="70"/>
      <c r="E57" s="136" t="e">
        <f>C57/Samantekt!G7</f>
        <v>#DIV/0!</v>
      </c>
      <c r="F57" s="19"/>
      <c r="G57" s="59" t="e">
        <f t="shared" si="4"/>
        <v>#DIV/0!</v>
      </c>
    </row>
    <row r="58" spans="1:7" ht="21" hidden="1" customHeight="1" outlineLevel="1" x14ac:dyDescent="0.3">
      <c r="A58" s="644"/>
      <c r="B58" s="14"/>
      <c r="C58" s="109"/>
      <c r="D58" s="69"/>
      <c r="E58" s="135" t="e">
        <f>C58/Samantekt!G7</f>
        <v>#DIV/0!</v>
      </c>
      <c r="F58" s="12"/>
      <c r="G58" s="59" t="e">
        <f t="shared" si="4"/>
        <v>#DIV/0!</v>
      </c>
    </row>
    <row r="59" spans="1:7" ht="21" hidden="1" customHeight="1" outlineLevel="1" x14ac:dyDescent="0.3">
      <c r="A59" s="644"/>
      <c r="B59" s="16"/>
      <c r="C59" s="70"/>
      <c r="D59" s="231"/>
      <c r="E59" s="240" t="e">
        <f>C59/Samantekt!G7</f>
        <v>#DIV/0!</v>
      </c>
      <c r="F59" s="241"/>
      <c r="G59" s="66" t="e">
        <f t="shared" si="4"/>
        <v>#DIV/0!</v>
      </c>
    </row>
    <row r="60" spans="1:7" ht="21" hidden="1" customHeight="1" outlineLevel="1" x14ac:dyDescent="0.3">
      <c r="A60" s="644"/>
      <c r="B60" s="243"/>
      <c r="C60" s="251"/>
      <c r="D60" s="248"/>
      <c r="E60" s="242" t="e">
        <f>C60/Samantekt!G7</f>
        <v>#DIV/0!</v>
      </c>
      <c r="F60" s="245"/>
      <c r="G60" s="59" t="e">
        <f t="shared" si="4"/>
        <v>#DIV/0!</v>
      </c>
    </row>
    <row r="61" spans="1:7" collapsed="1" x14ac:dyDescent="0.25"/>
    <row r="62" spans="1:7" s="50" customFormat="1" ht="30.75" customHeight="1" x14ac:dyDescent="0.5">
      <c r="A62" s="150"/>
      <c r="B62" s="620">
        <v>2017</v>
      </c>
      <c r="C62" s="620"/>
      <c r="D62" s="620"/>
      <c r="E62" s="620"/>
      <c r="F62" s="620"/>
      <c r="G62" s="620"/>
    </row>
    <row r="63" spans="1:7" ht="30" hidden="1" customHeight="1" outlineLevel="1" x14ac:dyDescent="0.25">
      <c r="A63" s="644">
        <v>2017</v>
      </c>
      <c r="B63" s="599" t="s">
        <v>95</v>
      </c>
      <c r="C63" s="601"/>
      <c r="D63" s="601"/>
      <c r="E63" s="601"/>
      <c r="F63" s="601"/>
      <c r="G63" s="601"/>
    </row>
    <row r="64" spans="1:7" s="174" customFormat="1" ht="37.5" hidden="1" customHeight="1" outlineLevel="1" x14ac:dyDescent="0.25">
      <c r="A64" s="644"/>
      <c r="B64" s="154" t="s">
        <v>35</v>
      </c>
      <c r="C64" s="156" t="s">
        <v>189</v>
      </c>
      <c r="D64" s="156" t="s">
        <v>12</v>
      </c>
      <c r="E64" s="157" t="s">
        <v>188</v>
      </c>
      <c r="F64" s="160" t="s">
        <v>190</v>
      </c>
      <c r="G64" s="173" t="s">
        <v>19</v>
      </c>
    </row>
    <row r="65" spans="1:7" ht="21" hidden="1" customHeight="1" outlineLevel="1" x14ac:dyDescent="0.3">
      <c r="A65" s="644"/>
      <c r="B65" s="11" t="s">
        <v>51</v>
      </c>
      <c r="C65" s="109"/>
      <c r="D65" s="69"/>
      <c r="E65" s="135" t="e">
        <f>C65/Samantekt!H7</f>
        <v>#DIV/0!</v>
      </c>
      <c r="F65" s="12"/>
      <c r="G65" s="59" t="e">
        <f t="shared" ref="G65:G71" si="5">F65/C65</f>
        <v>#DIV/0!</v>
      </c>
    </row>
    <row r="66" spans="1:7" ht="21" hidden="1" customHeight="1" outlineLevel="1" x14ac:dyDescent="0.3">
      <c r="A66" s="644"/>
      <c r="B66" s="14" t="s">
        <v>96</v>
      </c>
      <c r="C66" s="109"/>
      <c r="D66" s="69"/>
      <c r="E66" s="135" t="e">
        <f>C66/Samantekt!H7</f>
        <v>#DIV/0!</v>
      </c>
      <c r="F66" s="12"/>
      <c r="G66" s="59" t="e">
        <f t="shared" si="5"/>
        <v>#DIV/0!</v>
      </c>
    </row>
    <row r="67" spans="1:7" ht="21" hidden="1" customHeight="1" outlineLevel="1" x14ac:dyDescent="0.3">
      <c r="A67" s="644"/>
      <c r="B67" s="16" t="s">
        <v>97</v>
      </c>
      <c r="C67" s="109"/>
      <c r="D67" s="69"/>
      <c r="E67" s="135" t="e">
        <f>C67/Samantekt!H7</f>
        <v>#DIV/0!</v>
      </c>
      <c r="F67" s="17"/>
      <c r="G67" s="66" t="e">
        <f t="shared" si="5"/>
        <v>#DIV/0!</v>
      </c>
    </row>
    <row r="68" spans="1:7" ht="21" hidden="1" customHeight="1" outlineLevel="1" x14ac:dyDescent="0.3">
      <c r="A68" s="644"/>
      <c r="B68" s="213" t="s">
        <v>52</v>
      </c>
      <c r="C68" s="70"/>
      <c r="D68" s="70"/>
      <c r="E68" s="136" t="e">
        <f>C68/Samantekt!H7</f>
        <v>#DIV/0!</v>
      </c>
      <c r="F68" s="19"/>
      <c r="G68" s="59" t="e">
        <f t="shared" si="5"/>
        <v>#DIV/0!</v>
      </c>
    </row>
    <row r="69" spans="1:7" ht="21" hidden="1" customHeight="1" outlineLevel="1" x14ac:dyDescent="0.3">
      <c r="A69" s="644"/>
      <c r="B69" s="14" t="s">
        <v>132</v>
      </c>
      <c r="C69" s="109"/>
      <c r="D69" s="69"/>
      <c r="E69" s="135" t="e">
        <f>C69/Samantekt!H7</f>
        <v>#DIV/0!</v>
      </c>
      <c r="F69" s="12"/>
      <c r="G69" s="59" t="e">
        <f t="shared" si="5"/>
        <v>#DIV/0!</v>
      </c>
    </row>
    <row r="70" spans="1:7" ht="21" hidden="1" customHeight="1" outlineLevel="1" x14ac:dyDescent="0.3">
      <c r="A70" s="644"/>
      <c r="B70" s="16" t="s">
        <v>133</v>
      </c>
      <c r="C70" s="70"/>
      <c r="D70" s="231"/>
      <c r="E70" s="240" t="e">
        <f>C70/Samantekt!H7</f>
        <v>#DIV/0!</v>
      </c>
      <c r="F70" s="241"/>
      <c r="G70" s="66" t="e">
        <f t="shared" si="5"/>
        <v>#DIV/0!</v>
      </c>
    </row>
    <row r="71" spans="1:7" ht="21" hidden="1" customHeight="1" outlineLevel="1" x14ac:dyDescent="0.3">
      <c r="A71" s="644"/>
      <c r="B71" s="243"/>
      <c r="C71" s="251"/>
      <c r="D71" s="248"/>
      <c r="E71" s="242" t="e">
        <f>C71/Samantekt!G17</f>
        <v>#DIV/0!</v>
      </c>
      <c r="F71" s="245"/>
      <c r="G71" s="59" t="e">
        <f t="shared" si="5"/>
        <v>#DIV/0!</v>
      </c>
    </row>
    <row r="72" spans="1:7" collapsed="1" x14ac:dyDescent="0.25"/>
    <row r="73" spans="1:7" s="50" customFormat="1" ht="30.75" customHeight="1" x14ac:dyDescent="0.5">
      <c r="A73" s="150"/>
      <c r="B73" s="620">
        <v>2018</v>
      </c>
      <c r="C73" s="620"/>
      <c r="D73" s="620"/>
      <c r="E73" s="620"/>
      <c r="F73" s="620"/>
      <c r="G73" s="620"/>
    </row>
    <row r="74" spans="1:7" ht="30" hidden="1" customHeight="1" outlineLevel="1" x14ac:dyDescent="0.25">
      <c r="A74" s="644">
        <v>2018</v>
      </c>
      <c r="B74" s="599" t="s">
        <v>95</v>
      </c>
      <c r="C74" s="601"/>
      <c r="D74" s="601"/>
      <c r="E74" s="601"/>
      <c r="F74" s="601"/>
      <c r="G74" s="601"/>
    </row>
    <row r="75" spans="1:7" s="174" customFormat="1" ht="37.5" hidden="1" customHeight="1" outlineLevel="1" x14ac:dyDescent="0.25">
      <c r="A75" s="644"/>
      <c r="B75" s="154" t="s">
        <v>35</v>
      </c>
      <c r="C75" s="156" t="s">
        <v>98</v>
      </c>
      <c r="D75" s="156" t="s">
        <v>12</v>
      </c>
      <c r="E75" s="157" t="s">
        <v>99</v>
      </c>
      <c r="F75" s="160" t="s">
        <v>109</v>
      </c>
      <c r="G75" s="173" t="s">
        <v>19</v>
      </c>
    </row>
    <row r="76" spans="1:7" ht="21" hidden="1" customHeight="1" outlineLevel="1" x14ac:dyDescent="0.3">
      <c r="A76" s="644"/>
      <c r="B76" s="11" t="s">
        <v>51</v>
      </c>
      <c r="C76" s="109"/>
      <c r="D76" s="69"/>
      <c r="E76" s="135" t="e">
        <f>C76/Samantekt!I7</f>
        <v>#DIV/0!</v>
      </c>
      <c r="F76" s="12"/>
      <c r="G76" s="59" t="e">
        <f t="shared" ref="G76:G82" si="6">F76/C76</f>
        <v>#DIV/0!</v>
      </c>
    </row>
    <row r="77" spans="1:7" ht="21" hidden="1" customHeight="1" outlineLevel="1" x14ac:dyDescent="0.3">
      <c r="A77" s="644"/>
      <c r="B77" s="14" t="s">
        <v>96</v>
      </c>
      <c r="C77" s="109"/>
      <c r="D77" s="69"/>
      <c r="E77" s="135" t="e">
        <f>C77/Samantekt!I7</f>
        <v>#DIV/0!</v>
      </c>
      <c r="F77" s="12"/>
      <c r="G77" s="59" t="e">
        <f t="shared" si="6"/>
        <v>#DIV/0!</v>
      </c>
    </row>
    <row r="78" spans="1:7" ht="21" hidden="1" customHeight="1" outlineLevel="1" x14ac:dyDescent="0.3">
      <c r="A78" s="644"/>
      <c r="B78" s="16" t="s">
        <v>97</v>
      </c>
      <c r="C78" s="109"/>
      <c r="D78" s="69"/>
      <c r="E78" s="135" t="e">
        <f>C78/Samantekt!I7</f>
        <v>#DIV/0!</v>
      </c>
      <c r="F78" s="17"/>
      <c r="G78" s="66" t="e">
        <f t="shared" si="6"/>
        <v>#DIV/0!</v>
      </c>
    </row>
    <row r="79" spans="1:7" ht="21" hidden="1" customHeight="1" outlineLevel="1" x14ac:dyDescent="0.3">
      <c r="A79" s="644"/>
      <c r="B79" s="213" t="s">
        <v>52</v>
      </c>
      <c r="C79" s="70"/>
      <c r="D79" s="70"/>
      <c r="E79" s="136" t="e">
        <f>C79/Samantekt!I7</f>
        <v>#DIV/0!</v>
      </c>
      <c r="F79" s="19"/>
      <c r="G79" s="59" t="e">
        <f t="shared" si="6"/>
        <v>#DIV/0!</v>
      </c>
    </row>
    <row r="80" spans="1:7" ht="21" hidden="1" customHeight="1" outlineLevel="1" x14ac:dyDescent="0.3">
      <c r="A80" s="644"/>
      <c r="B80" s="14" t="s">
        <v>132</v>
      </c>
      <c r="C80" s="109"/>
      <c r="D80" s="69"/>
      <c r="E80" s="135" t="e">
        <f>C80/Samantekt!I7</f>
        <v>#DIV/0!</v>
      </c>
      <c r="F80" s="12"/>
      <c r="G80" s="59" t="e">
        <f t="shared" si="6"/>
        <v>#DIV/0!</v>
      </c>
    </row>
    <row r="81" spans="1:7" ht="21" hidden="1" customHeight="1" outlineLevel="1" x14ac:dyDescent="0.3">
      <c r="A81" s="644"/>
      <c r="B81" s="16" t="s">
        <v>133</v>
      </c>
      <c r="C81" s="70"/>
      <c r="D81" s="231"/>
      <c r="E81" s="240" t="e">
        <f>C81/Samantekt!I7</f>
        <v>#DIV/0!</v>
      </c>
      <c r="F81" s="241"/>
      <c r="G81" s="66" t="e">
        <f t="shared" si="6"/>
        <v>#DIV/0!</v>
      </c>
    </row>
    <row r="82" spans="1:7" ht="21" hidden="1" customHeight="1" outlineLevel="1" x14ac:dyDescent="0.3">
      <c r="A82" s="644"/>
      <c r="B82" s="243"/>
      <c r="C82" s="251"/>
      <c r="D82" s="248"/>
      <c r="E82" s="242" t="e">
        <f>C82/Samantekt!G29</f>
        <v>#DIV/0!</v>
      </c>
      <c r="F82" s="245"/>
      <c r="G82" s="59" t="e">
        <f t="shared" si="6"/>
        <v>#DIV/0!</v>
      </c>
    </row>
    <row r="83" spans="1:7" collapsed="1" x14ac:dyDescent="0.25"/>
    <row r="84" spans="1:7" s="50" customFormat="1" ht="30.75" customHeight="1" x14ac:dyDescent="0.5">
      <c r="A84" s="150"/>
      <c r="B84" s="620">
        <v>2019</v>
      </c>
      <c r="C84" s="620"/>
      <c r="D84" s="620"/>
      <c r="E84" s="620"/>
      <c r="F84" s="620"/>
      <c r="G84" s="620"/>
    </row>
    <row r="85" spans="1:7" ht="30" customHeight="1" outlineLevel="1" x14ac:dyDescent="0.25">
      <c r="A85" s="644">
        <v>2019</v>
      </c>
      <c r="B85" s="599" t="s">
        <v>95</v>
      </c>
      <c r="C85" s="601"/>
      <c r="D85" s="601"/>
      <c r="E85" s="601"/>
      <c r="F85" s="601"/>
      <c r="G85" s="601"/>
    </row>
    <row r="86" spans="1:7" s="174" customFormat="1" ht="37.5" customHeight="1" outlineLevel="1" x14ac:dyDescent="0.25">
      <c r="A86" s="644"/>
      <c r="B86" s="154" t="s">
        <v>35</v>
      </c>
      <c r="C86" s="156" t="s">
        <v>98</v>
      </c>
      <c r="D86" s="156" t="s">
        <v>12</v>
      </c>
      <c r="E86" s="157" t="s">
        <v>99</v>
      </c>
      <c r="F86" s="160" t="s">
        <v>109</v>
      </c>
      <c r="G86" s="173" t="s">
        <v>19</v>
      </c>
    </row>
    <row r="87" spans="1:7" ht="21" customHeight="1" outlineLevel="1" x14ac:dyDescent="0.3">
      <c r="A87" s="644"/>
      <c r="B87" s="11" t="s">
        <v>51</v>
      </c>
      <c r="C87" s="109"/>
      <c r="D87" s="69"/>
      <c r="E87" s="135" t="e">
        <f>C87/Samantekt!$J$7</f>
        <v>#DIV/0!</v>
      </c>
      <c r="F87" s="12"/>
      <c r="G87" s="59" t="e">
        <f t="shared" ref="G87:G93" si="7">F87/C87</f>
        <v>#DIV/0!</v>
      </c>
    </row>
    <row r="88" spans="1:7" ht="21" customHeight="1" outlineLevel="1" x14ac:dyDescent="0.3">
      <c r="A88" s="644"/>
      <c r="B88" s="14" t="s">
        <v>96</v>
      </c>
      <c r="C88" s="109"/>
      <c r="D88" s="69"/>
      <c r="E88" s="135" t="e">
        <f>C88/Samantekt!$J$7</f>
        <v>#DIV/0!</v>
      </c>
      <c r="F88" s="12"/>
      <c r="G88" s="59" t="e">
        <f t="shared" si="7"/>
        <v>#DIV/0!</v>
      </c>
    </row>
    <row r="89" spans="1:7" ht="21" customHeight="1" outlineLevel="1" x14ac:dyDescent="0.3">
      <c r="A89" s="644"/>
      <c r="B89" s="16" t="s">
        <v>97</v>
      </c>
      <c r="C89" s="109"/>
      <c r="D89" s="69"/>
      <c r="E89" s="135" t="e">
        <f>C89/Samantekt!$J$7</f>
        <v>#DIV/0!</v>
      </c>
      <c r="F89" s="17"/>
      <c r="G89" s="66" t="e">
        <f t="shared" si="7"/>
        <v>#DIV/0!</v>
      </c>
    </row>
    <row r="90" spans="1:7" ht="21" customHeight="1" outlineLevel="1" x14ac:dyDescent="0.3">
      <c r="A90" s="644"/>
      <c r="B90" s="213" t="s">
        <v>52</v>
      </c>
      <c r="C90" s="70"/>
      <c r="D90" s="70"/>
      <c r="E90" s="135" t="e">
        <f>C90/Samantekt!$J$7</f>
        <v>#DIV/0!</v>
      </c>
      <c r="F90" s="19"/>
      <c r="G90" s="59" t="e">
        <f t="shared" si="7"/>
        <v>#DIV/0!</v>
      </c>
    </row>
    <row r="91" spans="1:7" ht="21" customHeight="1" outlineLevel="1" x14ac:dyDescent="0.3">
      <c r="A91" s="644"/>
      <c r="B91" s="14" t="s">
        <v>132</v>
      </c>
      <c r="C91" s="109"/>
      <c r="D91" s="69"/>
      <c r="E91" s="135" t="e">
        <f>C91/Samantekt!$J$7</f>
        <v>#DIV/0!</v>
      </c>
      <c r="F91" s="12"/>
      <c r="G91" s="59" t="e">
        <f t="shared" si="7"/>
        <v>#DIV/0!</v>
      </c>
    </row>
    <row r="92" spans="1:7" ht="21" customHeight="1" outlineLevel="1" x14ac:dyDescent="0.3">
      <c r="A92" s="644"/>
      <c r="B92" s="16" t="s">
        <v>133</v>
      </c>
      <c r="C92" s="70"/>
      <c r="D92" s="231"/>
      <c r="E92" s="135" t="e">
        <f>C92/Samantekt!$J$7</f>
        <v>#DIV/0!</v>
      </c>
      <c r="F92" s="241"/>
      <c r="G92" s="66" t="e">
        <f t="shared" si="7"/>
        <v>#DIV/0!</v>
      </c>
    </row>
    <row r="93" spans="1:7" ht="21" customHeight="1" outlineLevel="1" x14ac:dyDescent="0.3">
      <c r="A93" s="644"/>
      <c r="B93" s="243"/>
      <c r="C93" s="251"/>
      <c r="D93" s="248"/>
      <c r="E93" s="135" t="e">
        <f>C93/Samantekt!$J$7</f>
        <v>#DIV/0!</v>
      </c>
      <c r="F93" s="245"/>
      <c r="G93" s="59" t="e">
        <f t="shared" si="7"/>
        <v>#DIV/0!</v>
      </c>
    </row>
    <row r="95" spans="1:7" s="50" customFormat="1" ht="30.75" customHeight="1" x14ac:dyDescent="0.5">
      <c r="A95" s="150"/>
      <c r="B95" s="620">
        <v>2020</v>
      </c>
      <c r="C95" s="620"/>
      <c r="D95" s="620"/>
      <c r="E95" s="620"/>
      <c r="F95" s="620"/>
      <c r="G95" s="620"/>
    </row>
    <row r="96" spans="1:7" ht="30" hidden="1" customHeight="1" outlineLevel="1" x14ac:dyDescent="0.25">
      <c r="A96" s="644">
        <v>2020</v>
      </c>
      <c r="B96" s="599" t="s">
        <v>95</v>
      </c>
      <c r="C96" s="601"/>
      <c r="D96" s="601"/>
      <c r="E96" s="601"/>
      <c r="F96" s="601"/>
      <c r="G96" s="601"/>
    </row>
    <row r="97" spans="1:7" s="174" customFormat="1" ht="37.5" hidden="1" customHeight="1" outlineLevel="1" x14ac:dyDescent="0.25">
      <c r="A97" s="644"/>
      <c r="B97" s="154" t="s">
        <v>35</v>
      </c>
      <c r="C97" s="156" t="s">
        <v>98</v>
      </c>
      <c r="D97" s="156" t="s">
        <v>12</v>
      </c>
      <c r="E97" s="157" t="s">
        <v>99</v>
      </c>
      <c r="F97" s="160" t="s">
        <v>109</v>
      </c>
      <c r="G97" s="173" t="s">
        <v>19</v>
      </c>
    </row>
    <row r="98" spans="1:7" ht="21" hidden="1" customHeight="1" outlineLevel="1" x14ac:dyDescent="0.3">
      <c r="A98" s="644"/>
      <c r="B98" s="11" t="s">
        <v>51</v>
      </c>
      <c r="C98" s="109"/>
      <c r="D98" s="69"/>
      <c r="E98" s="135" t="e">
        <f>C98/Samantekt!$K$7</f>
        <v>#DIV/0!</v>
      </c>
      <c r="F98" s="12"/>
      <c r="G98" s="59" t="e">
        <f t="shared" ref="G98:G104" si="8">F98/C98</f>
        <v>#DIV/0!</v>
      </c>
    </row>
    <row r="99" spans="1:7" ht="21" hidden="1" customHeight="1" outlineLevel="1" x14ac:dyDescent="0.3">
      <c r="A99" s="644"/>
      <c r="B99" s="14" t="s">
        <v>96</v>
      </c>
      <c r="C99" s="109"/>
      <c r="D99" s="69"/>
      <c r="E99" s="135" t="e">
        <f>C99/Samantekt!$K$7</f>
        <v>#DIV/0!</v>
      </c>
      <c r="F99" s="12"/>
      <c r="G99" s="59" t="e">
        <f t="shared" si="8"/>
        <v>#DIV/0!</v>
      </c>
    </row>
    <row r="100" spans="1:7" ht="21" hidden="1" customHeight="1" outlineLevel="1" x14ac:dyDescent="0.3">
      <c r="A100" s="644"/>
      <c r="B100" s="16" t="s">
        <v>97</v>
      </c>
      <c r="C100" s="109"/>
      <c r="D100" s="69"/>
      <c r="E100" s="135" t="e">
        <f>C100/Samantekt!$K$7</f>
        <v>#DIV/0!</v>
      </c>
      <c r="F100" s="17"/>
      <c r="G100" s="66" t="e">
        <f t="shared" si="8"/>
        <v>#DIV/0!</v>
      </c>
    </row>
    <row r="101" spans="1:7" ht="21" hidden="1" customHeight="1" outlineLevel="1" x14ac:dyDescent="0.3">
      <c r="A101" s="644"/>
      <c r="B101" s="213" t="s">
        <v>52</v>
      </c>
      <c r="C101" s="70"/>
      <c r="D101" s="70"/>
      <c r="E101" s="135" t="e">
        <f>C101/Samantekt!$K$7</f>
        <v>#DIV/0!</v>
      </c>
      <c r="F101" s="19"/>
      <c r="G101" s="59" t="e">
        <f t="shared" si="8"/>
        <v>#DIV/0!</v>
      </c>
    </row>
    <row r="102" spans="1:7" ht="21" hidden="1" customHeight="1" outlineLevel="1" x14ac:dyDescent="0.3">
      <c r="A102" s="644"/>
      <c r="B102" s="14" t="s">
        <v>132</v>
      </c>
      <c r="C102" s="109"/>
      <c r="D102" s="69"/>
      <c r="E102" s="135" t="e">
        <f>C102/Samantekt!$K$7</f>
        <v>#DIV/0!</v>
      </c>
      <c r="F102" s="12"/>
      <c r="G102" s="59" t="e">
        <f t="shared" si="8"/>
        <v>#DIV/0!</v>
      </c>
    </row>
    <row r="103" spans="1:7" ht="21" hidden="1" customHeight="1" outlineLevel="1" x14ac:dyDescent="0.3">
      <c r="A103" s="644"/>
      <c r="B103" s="16" t="s">
        <v>133</v>
      </c>
      <c r="C103" s="70"/>
      <c r="D103" s="231"/>
      <c r="E103" s="135" t="e">
        <f>C103/Samantekt!$K$7</f>
        <v>#DIV/0!</v>
      </c>
      <c r="F103" s="241"/>
      <c r="G103" s="66" t="e">
        <f t="shared" si="8"/>
        <v>#DIV/0!</v>
      </c>
    </row>
    <row r="104" spans="1:7" ht="21" hidden="1" customHeight="1" outlineLevel="1" x14ac:dyDescent="0.3">
      <c r="A104" s="644"/>
      <c r="B104" s="243"/>
      <c r="C104" s="251"/>
      <c r="D104" s="248"/>
      <c r="E104" s="135" t="e">
        <f>C104/Samantekt!$K$7</f>
        <v>#DIV/0!</v>
      </c>
      <c r="F104" s="245"/>
      <c r="G104" s="59" t="e">
        <f t="shared" si="8"/>
        <v>#DIV/0!</v>
      </c>
    </row>
    <row r="105" spans="1:7" collapsed="1" x14ac:dyDescent="0.25"/>
    <row r="106" spans="1:7" ht="30" x14ac:dyDescent="0.4">
      <c r="A106" s="150"/>
      <c r="B106" s="620">
        <v>2021</v>
      </c>
      <c r="C106" s="620"/>
      <c r="D106" s="620"/>
      <c r="E106" s="620"/>
      <c r="F106" s="620"/>
      <c r="G106" s="620"/>
    </row>
    <row r="107" spans="1:7" ht="18" hidden="1" outlineLevel="1" x14ac:dyDescent="0.25">
      <c r="A107" s="644">
        <v>2021</v>
      </c>
      <c r="B107" s="599" t="s">
        <v>95</v>
      </c>
      <c r="C107" s="601"/>
      <c r="D107" s="601"/>
      <c r="E107" s="601"/>
      <c r="F107" s="601"/>
      <c r="G107" s="601"/>
    </row>
    <row r="108" spans="1:7" ht="15.75" hidden="1" outlineLevel="1" x14ac:dyDescent="0.25">
      <c r="A108" s="644"/>
      <c r="B108" s="154" t="s">
        <v>35</v>
      </c>
      <c r="C108" s="156" t="s">
        <v>98</v>
      </c>
      <c r="D108" s="156" t="s">
        <v>12</v>
      </c>
      <c r="E108" s="157" t="s">
        <v>99</v>
      </c>
      <c r="F108" s="160" t="s">
        <v>109</v>
      </c>
      <c r="G108" s="173" t="s">
        <v>19</v>
      </c>
    </row>
    <row r="109" spans="1:7" ht="16.5" hidden="1" outlineLevel="1" x14ac:dyDescent="0.3">
      <c r="A109" s="644"/>
      <c r="B109" s="11" t="s">
        <v>51</v>
      </c>
      <c r="C109" s="109"/>
      <c r="D109" s="69"/>
      <c r="E109" s="135" t="e">
        <f>C109/Samantekt!$K$7</f>
        <v>#DIV/0!</v>
      </c>
      <c r="F109" s="12"/>
      <c r="G109" s="59" t="e">
        <f t="shared" ref="G109:G115" si="9">F109/C109</f>
        <v>#DIV/0!</v>
      </c>
    </row>
    <row r="110" spans="1:7" ht="16.5" hidden="1" outlineLevel="1" x14ac:dyDescent="0.3">
      <c r="A110" s="644"/>
      <c r="B110" s="14" t="s">
        <v>96</v>
      </c>
      <c r="C110" s="109"/>
      <c r="D110" s="69"/>
      <c r="E110" s="135" t="e">
        <f>C110/Samantekt!$K$7</f>
        <v>#DIV/0!</v>
      </c>
      <c r="F110" s="12"/>
      <c r="G110" s="59" t="e">
        <f t="shared" si="9"/>
        <v>#DIV/0!</v>
      </c>
    </row>
    <row r="111" spans="1:7" ht="16.5" hidden="1" outlineLevel="1" x14ac:dyDescent="0.3">
      <c r="A111" s="644"/>
      <c r="B111" s="16" t="s">
        <v>97</v>
      </c>
      <c r="C111" s="109"/>
      <c r="D111" s="69"/>
      <c r="E111" s="135" t="e">
        <f>C111/Samantekt!$K$7</f>
        <v>#DIV/0!</v>
      </c>
      <c r="F111" s="17"/>
      <c r="G111" s="66" t="e">
        <f t="shared" si="9"/>
        <v>#DIV/0!</v>
      </c>
    </row>
    <row r="112" spans="1:7" ht="16.5" hidden="1" outlineLevel="1" x14ac:dyDescent="0.3">
      <c r="A112" s="644"/>
      <c r="B112" s="213" t="s">
        <v>52</v>
      </c>
      <c r="C112" s="70"/>
      <c r="D112" s="70"/>
      <c r="E112" s="135" t="e">
        <f>C112/Samantekt!$K$7</f>
        <v>#DIV/0!</v>
      </c>
      <c r="F112" s="19"/>
      <c r="G112" s="59" t="e">
        <f t="shared" si="9"/>
        <v>#DIV/0!</v>
      </c>
    </row>
    <row r="113" spans="1:7" ht="16.5" hidden="1" outlineLevel="1" x14ac:dyDescent="0.3">
      <c r="A113" s="644"/>
      <c r="B113" s="14" t="s">
        <v>132</v>
      </c>
      <c r="C113" s="109"/>
      <c r="D113" s="69"/>
      <c r="E113" s="135" t="e">
        <f>C113/Samantekt!$K$7</f>
        <v>#DIV/0!</v>
      </c>
      <c r="F113" s="12"/>
      <c r="G113" s="59" t="e">
        <f t="shared" si="9"/>
        <v>#DIV/0!</v>
      </c>
    </row>
    <row r="114" spans="1:7" ht="16.5" hidden="1" outlineLevel="1" x14ac:dyDescent="0.3">
      <c r="A114" s="644"/>
      <c r="B114" s="16" t="s">
        <v>133</v>
      </c>
      <c r="C114" s="70"/>
      <c r="D114" s="231"/>
      <c r="E114" s="135" t="e">
        <f>C114/Samantekt!$K$7</f>
        <v>#DIV/0!</v>
      </c>
      <c r="F114" s="241"/>
      <c r="G114" s="66" t="e">
        <f t="shared" si="9"/>
        <v>#DIV/0!</v>
      </c>
    </row>
    <row r="115" spans="1:7" ht="16.5" hidden="1" outlineLevel="1" x14ac:dyDescent="0.3">
      <c r="A115" s="644"/>
      <c r="B115" s="243"/>
      <c r="C115" s="251"/>
      <c r="D115" s="248"/>
      <c r="E115" s="135" t="e">
        <f>C115/Samantekt!$K$7</f>
        <v>#DIV/0!</v>
      </c>
      <c r="F115" s="245"/>
      <c r="G115" s="59" t="e">
        <f t="shared" si="9"/>
        <v>#DIV/0!</v>
      </c>
    </row>
    <row r="116" spans="1:7" collapsed="1" x14ac:dyDescent="0.25"/>
    <row r="117" spans="1:7" ht="30" x14ac:dyDescent="0.4">
      <c r="A117" s="150"/>
      <c r="B117" s="620">
        <v>2022</v>
      </c>
      <c r="C117" s="620"/>
      <c r="D117" s="620"/>
      <c r="E117" s="620"/>
      <c r="F117" s="620"/>
      <c r="G117" s="620"/>
    </row>
    <row r="118" spans="1:7" ht="18" hidden="1" outlineLevel="1" x14ac:dyDescent="0.25">
      <c r="A118" s="644">
        <v>2022</v>
      </c>
      <c r="B118" s="599" t="s">
        <v>95</v>
      </c>
      <c r="C118" s="601"/>
      <c r="D118" s="601"/>
      <c r="E118" s="601"/>
      <c r="F118" s="601"/>
      <c r="G118" s="601"/>
    </row>
    <row r="119" spans="1:7" ht="15.75" hidden="1" outlineLevel="1" x14ac:dyDescent="0.25">
      <c r="A119" s="644"/>
      <c r="B119" s="154" t="s">
        <v>35</v>
      </c>
      <c r="C119" s="156" t="s">
        <v>98</v>
      </c>
      <c r="D119" s="156" t="s">
        <v>12</v>
      </c>
      <c r="E119" s="157" t="s">
        <v>99</v>
      </c>
      <c r="F119" s="160" t="s">
        <v>109</v>
      </c>
      <c r="G119" s="173" t="s">
        <v>19</v>
      </c>
    </row>
    <row r="120" spans="1:7" ht="16.5" hidden="1" outlineLevel="1" x14ac:dyDescent="0.3">
      <c r="A120" s="644"/>
      <c r="B120" s="11" t="s">
        <v>51</v>
      </c>
      <c r="C120" s="109"/>
      <c r="D120" s="69"/>
      <c r="E120" s="135" t="e">
        <f>C120/Samantekt!$K$7</f>
        <v>#DIV/0!</v>
      </c>
      <c r="F120" s="12"/>
      <c r="G120" s="59" t="e">
        <f t="shared" ref="G120:G126" si="10">F120/C120</f>
        <v>#DIV/0!</v>
      </c>
    </row>
    <row r="121" spans="1:7" ht="16.5" hidden="1" outlineLevel="1" x14ac:dyDescent="0.3">
      <c r="A121" s="644"/>
      <c r="B121" s="14" t="s">
        <v>96</v>
      </c>
      <c r="C121" s="109"/>
      <c r="D121" s="69"/>
      <c r="E121" s="135" t="e">
        <f>C121/Samantekt!$K$7</f>
        <v>#DIV/0!</v>
      </c>
      <c r="F121" s="12"/>
      <c r="G121" s="59" t="e">
        <f t="shared" si="10"/>
        <v>#DIV/0!</v>
      </c>
    </row>
    <row r="122" spans="1:7" ht="16.5" hidden="1" outlineLevel="1" x14ac:dyDescent="0.3">
      <c r="A122" s="644"/>
      <c r="B122" s="16" t="s">
        <v>97</v>
      </c>
      <c r="C122" s="109"/>
      <c r="D122" s="69"/>
      <c r="E122" s="135" t="e">
        <f>C122/Samantekt!$K$7</f>
        <v>#DIV/0!</v>
      </c>
      <c r="F122" s="17"/>
      <c r="G122" s="66" t="e">
        <f t="shared" si="10"/>
        <v>#DIV/0!</v>
      </c>
    </row>
    <row r="123" spans="1:7" ht="16.5" hidden="1" outlineLevel="1" x14ac:dyDescent="0.3">
      <c r="A123" s="644"/>
      <c r="B123" s="213" t="s">
        <v>52</v>
      </c>
      <c r="C123" s="70"/>
      <c r="D123" s="70"/>
      <c r="E123" s="135" t="e">
        <f>C123/Samantekt!$K$7</f>
        <v>#DIV/0!</v>
      </c>
      <c r="F123" s="19"/>
      <c r="G123" s="59" t="e">
        <f t="shared" si="10"/>
        <v>#DIV/0!</v>
      </c>
    </row>
    <row r="124" spans="1:7" ht="16.5" hidden="1" outlineLevel="1" x14ac:dyDescent="0.3">
      <c r="A124" s="644"/>
      <c r="B124" s="14" t="s">
        <v>132</v>
      </c>
      <c r="C124" s="109"/>
      <c r="D124" s="69"/>
      <c r="E124" s="135" t="e">
        <f>C124/Samantekt!$K$7</f>
        <v>#DIV/0!</v>
      </c>
      <c r="F124" s="12"/>
      <c r="G124" s="59" t="e">
        <f t="shared" si="10"/>
        <v>#DIV/0!</v>
      </c>
    </row>
    <row r="125" spans="1:7" ht="16.5" hidden="1" outlineLevel="1" x14ac:dyDescent="0.3">
      <c r="A125" s="644"/>
      <c r="B125" s="16" t="s">
        <v>133</v>
      </c>
      <c r="C125" s="70"/>
      <c r="D125" s="231"/>
      <c r="E125" s="135" t="e">
        <f>C125/Samantekt!$K$7</f>
        <v>#DIV/0!</v>
      </c>
      <c r="F125" s="241"/>
      <c r="G125" s="66" t="e">
        <f t="shared" si="10"/>
        <v>#DIV/0!</v>
      </c>
    </row>
    <row r="126" spans="1:7" ht="16.5" hidden="1" outlineLevel="1" x14ac:dyDescent="0.3">
      <c r="A126" s="644"/>
      <c r="B126" s="243"/>
      <c r="C126" s="251"/>
      <c r="D126" s="248"/>
      <c r="E126" s="135" t="e">
        <f>C126/Samantekt!$K$7</f>
        <v>#DIV/0!</v>
      </c>
      <c r="F126" s="245"/>
      <c r="G126" s="59" t="e">
        <f t="shared" si="10"/>
        <v>#DIV/0!</v>
      </c>
    </row>
    <row r="127" spans="1:7" collapsed="1" x14ac:dyDescent="0.25"/>
  </sheetData>
  <sheetProtection sheet="1" formatCells="0" formatColumns="0" formatRows="0" insertColumns="0" insertRows="0" insertHyperlinks="0" deleteColumns="0" deleteRows="0" sort="0" autoFilter="0" pivotTables="0"/>
  <mergeCells count="37">
    <mergeCell ref="A52:A60"/>
    <mergeCell ref="B52:G52"/>
    <mergeCell ref="B51:G51"/>
    <mergeCell ref="B7:G7"/>
    <mergeCell ref="A41:A49"/>
    <mergeCell ref="B41:G41"/>
    <mergeCell ref="A30:A38"/>
    <mergeCell ref="B30:G30"/>
    <mergeCell ref="A19:A27"/>
    <mergeCell ref="B19:G19"/>
    <mergeCell ref="B29:G29"/>
    <mergeCell ref="B40:G40"/>
    <mergeCell ref="B18:G18"/>
    <mergeCell ref="A8:A16"/>
    <mergeCell ref="B8:G8"/>
    <mergeCell ref="C2:G3"/>
    <mergeCell ref="C4:G4"/>
    <mergeCell ref="B2:B4"/>
    <mergeCell ref="B5:G5"/>
    <mergeCell ref="B62:G62"/>
    <mergeCell ref="A63:A71"/>
    <mergeCell ref="B63:G63"/>
    <mergeCell ref="B73:G73"/>
    <mergeCell ref="A74:A82"/>
    <mergeCell ref="B74:G74"/>
    <mergeCell ref="B84:G84"/>
    <mergeCell ref="A85:A93"/>
    <mergeCell ref="B85:G85"/>
    <mergeCell ref="B95:G95"/>
    <mergeCell ref="A96:A104"/>
    <mergeCell ref="B96:G96"/>
    <mergeCell ref="B106:G106"/>
    <mergeCell ref="A107:A115"/>
    <mergeCell ref="B107:G107"/>
    <mergeCell ref="B117:G117"/>
    <mergeCell ref="A118:A126"/>
    <mergeCell ref="B118:G118"/>
  </mergeCells>
  <conditionalFormatting sqref="F21:F23 F27">
    <cfRule type="cellIs" dxfId="160" priority="653" operator="equal">
      <formula>0</formula>
    </cfRule>
  </conditionalFormatting>
  <conditionalFormatting sqref="F21:F23 F27">
    <cfRule type="cellIs" dxfId="159" priority="652" operator="equal">
      <formula>0</formula>
    </cfRule>
  </conditionalFormatting>
  <conditionalFormatting sqref="G1:G6 G61 G21:G23 G32:G34 G43:G45 G8:G13 G17 G27:G28 G38:G39 G49:G50 G72 G83 G94 G105 G116 G127:G1048576">
    <cfRule type="containsErrors" dxfId="158" priority="329">
      <formula>ISERROR(G1)</formula>
    </cfRule>
  </conditionalFormatting>
  <conditionalFormatting sqref="E10 E13">
    <cfRule type="containsErrors" dxfId="157" priority="230">
      <formula>ISERROR(E10)</formula>
    </cfRule>
  </conditionalFormatting>
  <conditionalFormatting sqref="E11">
    <cfRule type="containsErrors" dxfId="156" priority="228">
      <formula>ISERROR(E11)</formula>
    </cfRule>
  </conditionalFormatting>
  <conditionalFormatting sqref="E12">
    <cfRule type="containsErrors" dxfId="155" priority="227">
      <formula>ISERROR(E12)</formula>
    </cfRule>
  </conditionalFormatting>
  <conditionalFormatting sqref="E10:E13">
    <cfRule type="cellIs" dxfId="154" priority="226" operator="equal">
      <formula>0</formula>
    </cfRule>
  </conditionalFormatting>
  <conditionalFormatting sqref="E10:E13">
    <cfRule type="containsErrors" dxfId="153" priority="225">
      <formula>ISERROR(E10)</formula>
    </cfRule>
  </conditionalFormatting>
  <conditionalFormatting sqref="E10">
    <cfRule type="containsErrors" dxfId="152" priority="224">
      <formula>ISERROR(E10)</formula>
    </cfRule>
  </conditionalFormatting>
  <conditionalFormatting sqref="E10:E13">
    <cfRule type="containsErrors" dxfId="151" priority="223">
      <formula>ISERROR(E10)</formula>
    </cfRule>
  </conditionalFormatting>
  <conditionalFormatting sqref="E21 E27">
    <cfRule type="containsErrors" dxfId="150" priority="222">
      <formula>ISERROR(E21)</formula>
    </cfRule>
  </conditionalFormatting>
  <conditionalFormatting sqref="E22">
    <cfRule type="containsErrors" dxfId="149" priority="220">
      <formula>ISERROR(E22)</formula>
    </cfRule>
  </conditionalFormatting>
  <conditionalFormatting sqref="E23">
    <cfRule type="containsErrors" dxfId="148" priority="219">
      <formula>ISERROR(E23)</formula>
    </cfRule>
  </conditionalFormatting>
  <conditionalFormatting sqref="E21:E23 E27">
    <cfRule type="cellIs" dxfId="147" priority="218" operator="equal">
      <formula>0</formula>
    </cfRule>
  </conditionalFormatting>
  <conditionalFormatting sqref="E21:E23 E27">
    <cfRule type="containsErrors" dxfId="146" priority="217">
      <formula>ISERROR(E21)</formula>
    </cfRule>
  </conditionalFormatting>
  <conditionalFormatting sqref="E21">
    <cfRule type="containsErrors" dxfId="145" priority="216">
      <formula>ISERROR(E21)</formula>
    </cfRule>
  </conditionalFormatting>
  <conditionalFormatting sqref="E21:E23 E27">
    <cfRule type="containsErrors" dxfId="144" priority="215">
      <formula>ISERROR(E21)</formula>
    </cfRule>
  </conditionalFormatting>
  <conditionalFormatting sqref="E32 E38">
    <cfRule type="containsErrors" dxfId="143" priority="214">
      <formula>ISERROR(E32)</formula>
    </cfRule>
  </conditionalFormatting>
  <conditionalFormatting sqref="E33">
    <cfRule type="containsErrors" dxfId="142" priority="212">
      <formula>ISERROR(E33)</formula>
    </cfRule>
  </conditionalFormatting>
  <conditionalFormatting sqref="E34">
    <cfRule type="containsErrors" dxfId="141" priority="211">
      <formula>ISERROR(E34)</formula>
    </cfRule>
  </conditionalFormatting>
  <conditionalFormatting sqref="E32:E34 E38">
    <cfRule type="cellIs" dxfId="140" priority="210" operator="equal">
      <formula>0</formula>
    </cfRule>
  </conditionalFormatting>
  <conditionalFormatting sqref="E32:E34 E38">
    <cfRule type="containsErrors" dxfId="139" priority="209">
      <formula>ISERROR(E32)</formula>
    </cfRule>
  </conditionalFormatting>
  <conditionalFormatting sqref="E32">
    <cfRule type="containsErrors" dxfId="138" priority="208">
      <formula>ISERROR(E32)</formula>
    </cfRule>
  </conditionalFormatting>
  <conditionalFormatting sqref="E32:E34 E38">
    <cfRule type="containsErrors" dxfId="137" priority="207">
      <formula>ISERROR(E32)</formula>
    </cfRule>
  </conditionalFormatting>
  <conditionalFormatting sqref="E43 E49">
    <cfRule type="containsErrors" dxfId="136" priority="206">
      <formula>ISERROR(E43)</formula>
    </cfRule>
  </conditionalFormatting>
  <conditionalFormatting sqref="E44">
    <cfRule type="containsErrors" dxfId="135" priority="204">
      <formula>ISERROR(E44)</formula>
    </cfRule>
  </conditionalFormatting>
  <conditionalFormatting sqref="E45">
    <cfRule type="containsErrors" dxfId="134" priority="203">
      <formula>ISERROR(E45)</formula>
    </cfRule>
  </conditionalFormatting>
  <conditionalFormatting sqref="E43:E45 E49">
    <cfRule type="cellIs" dxfId="133" priority="202" operator="equal">
      <formula>0</formula>
    </cfRule>
  </conditionalFormatting>
  <conditionalFormatting sqref="E43:E45 E49">
    <cfRule type="containsErrors" dxfId="132" priority="201">
      <formula>ISERROR(E43)</formula>
    </cfRule>
  </conditionalFormatting>
  <conditionalFormatting sqref="E43">
    <cfRule type="containsErrors" dxfId="131" priority="200">
      <formula>ISERROR(E43)</formula>
    </cfRule>
  </conditionalFormatting>
  <conditionalFormatting sqref="E43:E45 E49">
    <cfRule type="containsErrors" dxfId="130" priority="199">
      <formula>ISERROR(E43)</formula>
    </cfRule>
  </conditionalFormatting>
  <conditionalFormatting sqref="G54 G58:G60">
    <cfRule type="containsErrors" dxfId="129" priority="192">
      <formula>ISERROR(G54)</formula>
    </cfRule>
  </conditionalFormatting>
  <conditionalFormatting sqref="E54 E60">
    <cfRule type="containsErrors" dxfId="128" priority="162">
      <formula>ISERROR(E54)</formula>
    </cfRule>
  </conditionalFormatting>
  <conditionalFormatting sqref="E58">
    <cfRule type="containsErrors" dxfId="127" priority="160">
      <formula>ISERROR(E58)</formula>
    </cfRule>
  </conditionalFormatting>
  <conditionalFormatting sqref="E59">
    <cfRule type="containsErrors" dxfId="126" priority="159">
      <formula>ISERROR(E59)</formula>
    </cfRule>
  </conditionalFormatting>
  <conditionalFormatting sqref="E54 E58:E60">
    <cfRule type="cellIs" dxfId="125" priority="158" operator="equal">
      <formula>0</formula>
    </cfRule>
  </conditionalFormatting>
  <conditionalFormatting sqref="E54 E58:E60">
    <cfRule type="containsErrors" dxfId="124" priority="157">
      <formula>ISERROR(E54)</formula>
    </cfRule>
  </conditionalFormatting>
  <conditionalFormatting sqref="E54">
    <cfRule type="containsErrors" dxfId="123" priority="156">
      <formula>ISERROR(E54)</formula>
    </cfRule>
  </conditionalFormatting>
  <conditionalFormatting sqref="E54 E58:E60">
    <cfRule type="containsErrors" dxfId="122" priority="155">
      <formula>ISERROR(E54)</formula>
    </cfRule>
  </conditionalFormatting>
  <conditionalFormatting sqref="G20">
    <cfRule type="containsErrors" dxfId="121" priority="154">
      <formula>ISERROR(G20)</formula>
    </cfRule>
  </conditionalFormatting>
  <conditionalFormatting sqref="G31">
    <cfRule type="containsErrors" dxfId="120" priority="153">
      <formula>ISERROR(G31)</formula>
    </cfRule>
  </conditionalFormatting>
  <conditionalFormatting sqref="G42">
    <cfRule type="containsErrors" dxfId="119" priority="152">
      <formula>ISERROR(G42)</formula>
    </cfRule>
  </conditionalFormatting>
  <conditionalFormatting sqref="G53">
    <cfRule type="containsErrors" dxfId="118" priority="151">
      <formula>ISERROR(G53)</formula>
    </cfRule>
  </conditionalFormatting>
  <conditionalFormatting sqref="G14 G16">
    <cfRule type="containsErrors" dxfId="117" priority="140">
      <formula>ISERROR(G14)</formula>
    </cfRule>
  </conditionalFormatting>
  <conditionalFormatting sqref="E16">
    <cfRule type="containsErrors" dxfId="116" priority="133">
      <formula>ISERROR(E16)</formula>
    </cfRule>
  </conditionalFormatting>
  <conditionalFormatting sqref="E14">
    <cfRule type="containsErrors" dxfId="115" priority="132">
      <formula>ISERROR(E14)</formula>
    </cfRule>
  </conditionalFormatting>
  <conditionalFormatting sqref="E14 E16">
    <cfRule type="cellIs" dxfId="114" priority="131" operator="equal">
      <formula>0</formula>
    </cfRule>
  </conditionalFormatting>
  <conditionalFormatting sqref="E14 E16">
    <cfRule type="containsErrors" dxfId="113" priority="130">
      <formula>ISERROR(E14)</formula>
    </cfRule>
  </conditionalFormatting>
  <conditionalFormatting sqref="E14 E16">
    <cfRule type="containsErrors" dxfId="112" priority="129">
      <formula>ISERROR(E14)</formula>
    </cfRule>
  </conditionalFormatting>
  <conditionalFormatting sqref="E15">
    <cfRule type="containsErrors" dxfId="111" priority="124">
      <formula>ISERROR(E15)</formula>
    </cfRule>
  </conditionalFormatting>
  <conditionalFormatting sqref="E24:E26">
    <cfRule type="containsErrors" dxfId="110" priority="114">
      <formula>ISERROR(E24)</formula>
    </cfRule>
  </conditionalFormatting>
  <conditionalFormatting sqref="E55:E57">
    <cfRule type="containsErrors" dxfId="109" priority="107">
      <formula>ISERROR(E55)</formula>
    </cfRule>
  </conditionalFormatting>
  <conditionalFormatting sqref="G15">
    <cfRule type="containsErrors" dxfId="108" priority="128">
      <formula>ISERROR(G15)</formula>
    </cfRule>
  </conditionalFormatting>
  <conditionalFormatting sqref="E15">
    <cfRule type="containsErrors" dxfId="107" priority="127">
      <formula>ISERROR(E15)</formula>
    </cfRule>
  </conditionalFormatting>
  <conditionalFormatting sqref="E15">
    <cfRule type="cellIs" dxfId="106" priority="126" operator="equal">
      <formula>0</formula>
    </cfRule>
  </conditionalFormatting>
  <conditionalFormatting sqref="E15">
    <cfRule type="containsErrors" dxfId="105" priority="125">
      <formula>ISERROR(E15)</formula>
    </cfRule>
  </conditionalFormatting>
  <conditionalFormatting sqref="E46:E48">
    <cfRule type="containsErrors" dxfId="104" priority="99">
      <formula>ISERROR(E46)</formula>
    </cfRule>
  </conditionalFormatting>
  <conditionalFormatting sqref="F24:F26">
    <cfRule type="cellIs" dxfId="103" priority="123" operator="equal">
      <formula>0</formula>
    </cfRule>
  </conditionalFormatting>
  <conditionalFormatting sqref="F24:F26">
    <cfRule type="cellIs" dxfId="102" priority="122" operator="equal">
      <formula>0</formula>
    </cfRule>
  </conditionalFormatting>
  <conditionalFormatting sqref="G24:G26">
    <cfRule type="containsErrors" dxfId="101" priority="121">
      <formula>ISERROR(G24)</formula>
    </cfRule>
  </conditionalFormatting>
  <conditionalFormatting sqref="E24">
    <cfRule type="containsErrors" dxfId="100" priority="120">
      <formula>ISERROR(E24)</formula>
    </cfRule>
  </conditionalFormatting>
  <conditionalFormatting sqref="E25">
    <cfRule type="containsErrors" dxfId="99" priority="119">
      <formula>ISERROR(E25)</formula>
    </cfRule>
  </conditionalFormatting>
  <conditionalFormatting sqref="E26">
    <cfRule type="containsErrors" dxfId="98" priority="118">
      <formula>ISERROR(E26)</formula>
    </cfRule>
  </conditionalFormatting>
  <conditionalFormatting sqref="E24:E26">
    <cfRule type="cellIs" dxfId="97" priority="117" operator="equal">
      <formula>0</formula>
    </cfRule>
  </conditionalFormatting>
  <conditionalFormatting sqref="E24:E26">
    <cfRule type="containsErrors" dxfId="96" priority="116">
      <formula>ISERROR(E24)</formula>
    </cfRule>
  </conditionalFormatting>
  <conditionalFormatting sqref="E24">
    <cfRule type="containsErrors" dxfId="95" priority="115">
      <formula>ISERROR(E24)</formula>
    </cfRule>
  </conditionalFormatting>
  <conditionalFormatting sqref="E35:E37">
    <cfRule type="containsErrors" dxfId="94" priority="91">
      <formula>ISERROR(E35)</formula>
    </cfRule>
  </conditionalFormatting>
  <conditionalFormatting sqref="G55:G57">
    <cfRule type="containsErrors" dxfId="93" priority="113">
      <formula>ISERROR(G55)</formula>
    </cfRule>
  </conditionalFormatting>
  <conditionalFormatting sqref="E57">
    <cfRule type="containsErrors" dxfId="92" priority="112">
      <formula>ISERROR(E57)</formula>
    </cfRule>
  </conditionalFormatting>
  <conditionalFormatting sqref="E55">
    <cfRule type="containsErrors" dxfId="91" priority="111">
      <formula>ISERROR(E55)</formula>
    </cfRule>
  </conditionalFormatting>
  <conditionalFormatting sqref="E56">
    <cfRule type="containsErrors" dxfId="90" priority="110">
      <formula>ISERROR(E56)</formula>
    </cfRule>
  </conditionalFormatting>
  <conditionalFormatting sqref="E55:E57">
    <cfRule type="cellIs" dxfId="89" priority="109" operator="equal">
      <formula>0</formula>
    </cfRule>
  </conditionalFormatting>
  <conditionalFormatting sqref="E55:E57">
    <cfRule type="containsErrors" dxfId="88" priority="108">
      <formula>ISERROR(E55)</formula>
    </cfRule>
  </conditionalFormatting>
  <conditionalFormatting sqref="G46:G48">
    <cfRule type="containsErrors" dxfId="87" priority="106">
      <formula>ISERROR(G46)</formula>
    </cfRule>
  </conditionalFormatting>
  <conditionalFormatting sqref="E46">
    <cfRule type="containsErrors" dxfId="86" priority="105">
      <formula>ISERROR(E46)</formula>
    </cfRule>
  </conditionalFormatting>
  <conditionalFormatting sqref="E47">
    <cfRule type="containsErrors" dxfId="85" priority="104">
      <formula>ISERROR(E47)</formula>
    </cfRule>
  </conditionalFormatting>
  <conditionalFormatting sqref="E48">
    <cfRule type="containsErrors" dxfId="84" priority="103">
      <formula>ISERROR(E48)</formula>
    </cfRule>
  </conditionalFormatting>
  <conditionalFormatting sqref="E46:E48">
    <cfRule type="cellIs" dxfId="83" priority="102" operator="equal">
      <formula>0</formula>
    </cfRule>
  </conditionalFormatting>
  <conditionalFormatting sqref="E46:E48">
    <cfRule type="containsErrors" dxfId="82" priority="101">
      <formula>ISERROR(E46)</formula>
    </cfRule>
  </conditionalFormatting>
  <conditionalFormatting sqref="E46">
    <cfRule type="containsErrors" dxfId="81" priority="100">
      <formula>ISERROR(E46)</formula>
    </cfRule>
  </conditionalFormatting>
  <conditionalFormatting sqref="G35:G37">
    <cfRule type="containsErrors" dxfId="80" priority="98">
      <formula>ISERROR(G35)</formula>
    </cfRule>
  </conditionalFormatting>
  <conditionalFormatting sqref="E35">
    <cfRule type="containsErrors" dxfId="79" priority="97">
      <formula>ISERROR(E35)</formula>
    </cfRule>
  </conditionalFormatting>
  <conditionalFormatting sqref="E36">
    <cfRule type="containsErrors" dxfId="78" priority="96">
      <formula>ISERROR(E36)</formula>
    </cfRule>
  </conditionalFormatting>
  <conditionalFormatting sqref="E37">
    <cfRule type="containsErrors" dxfId="77" priority="95">
      <formula>ISERROR(E37)</formula>
    </cfRule>
  </conditionalFormatting>
  <conditionalFormatting sqref="E35:E37">
    <cfRule type="cellIs" dxfId="76" priority="94" operator="equal">
      <formula>0</formula>
    </cfRule>
  </conditionalFormatting>
  <conditionalFormatting sqref="E35:E37">
    <cfRule type="containsErrors" dxfId="75" priority="93">
      <formula>ISERROR(E35)</formula>
    </cfRule>
  </conditionalFormatting>
  <conditionalFormatting sqref="E35">
    <cfRule type="containsErrors" dxfId="74" priority="92">
      <formula>ISERROR(E35)</formula>
    </cfRule>
  </conditionalFormatting>
  <conditionalFormatting sqref="G19">
    <cfRule type="containsErrors" dxfId="73" priority="90">
      <formula>ISERROR(G19)</formula>
    </cfRule>
  </conditionalFormatting>
  <conditionalFormatting sqref="G30">
    <cfRule type="containsErrors" dxfId="72" priority="89">
      <formula>ISERROR(G30)</formula>
    </cfRule>
  </conditionalFormatting>
  <conditionalFormatting sqref="G41">
    <cfRule type="containsErrors" dxfId="71" priority="88">
      <formula>ISERROR(G41)</formula>
    </cfRule>
  </conditionalFormatting>
  <conditionalFormatting sqref="G52">
    <cfRule type="containsErrors" dxfId="70" priority="87">
      <formula>ISERROR(G52)</formula>
    </cfRule>
  </conditionalFormatting>
  <conditionalFormatting sqref="G65 G69:G71">
    <cfRule type="containsErrors" dxfId="69" priority="86">
      <formula>ISERROR(G65)</formula>
    </cfRule>
  </conditionalFormatting>
  <conditionalFormatting sqref="E65 E71">
    <cfRule type="containsErrors" dxfId="68" priority="85">
      <formula>ISERROR(E65)</formula>
    </cfRule>
  </conditionalFormatting>
  <conditionalFormatting sqref="E69">
    <cfRule type="containsErrors" dxfId="67" priority="84">
      <formula>ISERROR(E69)</formula>
    </cfRule>
  </conditionalFormatting>
  <conditionalFormatting sqref="E70">
    <cfRule type="containsErrors" dxfId="66" priority="83">
      <formula>ISERROR(E70)</formula>
    </cfRule>
  </conditionalFormatting>
  <conditionalFormatting sqref="E65 E69:E71">
    <cfRule type="cellIs" dxfId="65" priority="82" operator="equal">
      <formula>0</formula>
    </cfRule>
  </conditionalFormatting>
  <conditionalFormatting sqref="E65 E69:E71">
    <cfRule type="containsErrors" dxfId="64" priority="81">
      <formula>ISERROR(E65)</formula>
    </cfRule>
  </conditionalFormatting>
  <conditionalFormatting sqref="E65">
    <cfRule type="containsErrors" dxfId="63" priority="80">
      <formula>ISERROR(E65)</formula>
    </cfRule>
  </conditionalFormatting>
  <conditionalFormatting sqref="E65 E69:E71">
    <cfRule type="containsErrors" dxfId="62" priority="79">
      <formula>ISERROR(E65)</formula>
    </cfRule>
  </conditionalFormatting>
  <conditionalFormatting sqref="G64">
    <cfRule type="containsErrors" dxfId="61" priority="78">
      <formula>ISERROR(G64)</formula>
    </cfRule>
  </conditionalFormatting>
  <conditionalFormatting sqref="E66:E68">
    <cfRule type="containsErrors" dxfId="60" priority="71">
      <formula>ISERROR(E66)</formula>
    </cfRule>
  </conditionalFormatting>
  <conditionalFormatting sqref="G66:G68">
    <cfRule type="containsErrors" dxfId="59" priority="77">
      <formula>ISERROR(G66)</formula>
    </cfRule>
  </conditionalFormatting>
  <conditionalFormatting sqref="E68">
    <cfRule type="containsErrors" dxfId="58" priority="76">
      <formula>ISERROR(E68)</formula>
    </cfRule>
  </conditionalFormatting>
  <conditionalFormatting sqref="E66">
    <cfRule type="containsErrors" dxfId="57" priority="75">
      <formula>ISERROR(E66)</formula>
    </cfRule>
  </conditionalFormatting>
  <conditionalFormatting sqref="E67">
    <cfRule type="containsErrors" dxfId="56" priority="74">
      <formula>ISERROR(E67)</formula>
    </cfRule>
  </conditionalFormatting>
  <conditionalFormatting sqref="E66:E68">
    <cfRule type="cellIs" dxfId="55" priority="73" operator="equal">
      <formula>0</formula>
    </cfRule>
  </conditionalFormatting>
  <conditionalFormatting sqref="E66:E68">
    <cfRule type="containsErrors" dxfId="54" priority="72">
      <formula>ISERROR(E66)</formula>
    </cfRule>
  </conditionalFormatting>
  <conditionalFormatting sqref="G63">
    <cfRule type="containsErrors" dxfId="53" priority="70">
      <formula>ISERROR(G63)</formula>
    </cfRule>
  </conditionalFormatting>
  <conditionalFormatting sqref="G76 G80:G82">
    <cfRule type="containsErrors" dxfId="52" priority="69">
      <formula>ISERROR(G76)</formula>
    </cfRule>
  </conditionalFormatting>
  <conditionalFormatting sqref="E76 E82">
    <cfRule type="containsErrors" dxfId="51" priority="68">
      <formula>ISERROR(E76)</formula>
    </cfRule>
  </conditionalFormatting>
  <conditionalFormatting sqref="E80">
    <cfRule type="containsErrors" dxfId="50" priority="67">
      <formula>ISERROR(E80)</formula>
    </cfRule>
  </conditionalFormatting>
  <conditionalFormatting sqref="E81">
    <cfRule type="containsErrors" dxfId="49" priority="66">
      <formula>ISERROR(E81)</formula>
    </cfRule>
  </conditionalFormatting>
  <conditionalFormatting sqref="E76 E80:E82">
    <cfRule type="cellIs" dxfId="48" priority="65" operator="equal">
      <formula>0</formula>
    </cfRule>
  </conditionalFormatting>
  <conditionalFormatting sqref="E76 E80:E82">
    <cfRule type="containsErrors" dxfId="47" priority="64">
      <formula>ISERROR(E76)</formula>
    </cfRule>
  </conditionalFormatting>
  <conditionalFormatting sqref="E76">
    <cfRule type="containsErrors" dxfId="46" priority="63">
      <formula>ISERROR(E76)</formula>
    </cfRule>
  </conditionalFormatting>
  <conditionalFormatting sqref="E76 E80:E82">
    <cfRule type="containsErrors" dxfId="45" priority="62">
      <formula>ISERROR(E76)</formula>
    </cfRule>
  </conditionalFormatting>
  <conditionalFormatting sqref="G75">
    <cfRule type="containsErrors" dxfId="44" priority="61">
      <formula>ISERROR(G75)</formula>
    </cfRule>
  </conditionalFormatting>
  <conditionalFormatting sqref="E77:E79">
    <cfRule type="containsErrors" dxfId="43" priority="54">
      <formula>ISERROR(E77)</formula>
    </cfRule>
  </conditionalFormatting>
  <conditionalFormatting sqref="G77:G79">
    <cfRule type="containsErrors" dxfId="42" priority="60">
      <formula>ISERROR(G77)</formula>
    </cfRule>
  </conditionalFormatting>
  <conditionalFormatting sqref="E79">
    <cfRule type="containsErrors" dxfId="41" priority="59">
      <formula>ISERROR(E79)</formula>
    </cfRule>
  </conditionalFormatting>
  <conditionalFormatting sqref="E77">
    <cfRule type="containsErrors" dxfId="40" priority="58">
      <formula>ISERROR(E77)</formula>
    </cfRule>
  </conditionalFormatting>
  <conditionalFormatting sqref="E78">
    <cfRule type="containsErrors" dxfId="39" priority="57">
      <formula>ISERROR(E78)</formula>
    </cfRule>
  </conditionalFormatting>
  <conditionalFormatting sqref="E77:E79">
    <cfRule type="cellIs" dxfId="38" priority="56" operator="equal">
      <formula>0</formula>
    </cfRule>
  </conditionalFormatting>
  <conditionalFormatting sqref="E77:E79">
    <cfRule type="containsErrors" dxfId="37" priority="55">
      <formula>ISERROR(E77)</formula>
    </cfRule>
  </conditionalFormatting>
  <conditionalFormatting sqref="G74">
    <cfRule type="containsErrors" dxfId="36" priority="53">
      <formula>ISERROR(G74)</formula>
    </cfRule>
  </conditionalFormatting>
  <conditionalFormatting sqref="G87 G91:G93">
    <cfRule type="containsErrors" dxfId="35" priority="52">
      <formula>ISERROR(G87)</formula>
    </cfRule>
  </conditionalFormatting>
  <conditionalFormatting sqref="E87:E93">
    <cfRule type="containsErrors" dxfId="34" priority="51">
      <formula>ISERROR(E87)</formula>
    </cfRule>
  </conditionalFormatting>
  <conditionalFormatting sqref="E87:E93">
    <cfRule type="cellIs" dxfId="33" priority="48" operator="equal">
      <formula>0</formula>
    </cfRule>
  </conditionalFormatting>
  <conditionalFormatting sqref="E87:E93">
    <cfRule type="containsErrors" dxfId="32" priority="47">
      <formula>ISERROR(E87)</formula>
    </cfRule>
  </conditionalFormatting>
  <conditionalFormatting sqref="E87:E93">
    <cfRule type="containsErrors" dxfId="31" priority="46">
      <formula>ISERROR(E87)</formula>
    </cfRule>
  </conditionalFormatting>
  <conditionalFormatting sqref="E87:E93">
    <cfRule type="containsErrors" dxfId="30" priority="45">
      <formula>ISERROR(E87)</formula>
    </cfRule>
  </conditionalFormatting>
  <conditionalFormatting sqref="G86">
    <cfRule type="containsErrors" dxfId="29" priority="44">
      <formula>ISERROR(G86)</formula>
    </cfRule>
  </conditionalFormatting>
  <conditionalFormatting sqref="G88:G90">
    <cfRule type="containsErrors" dxfId="28" priority="43">
      <formula>ISERROR(G88)</formula>
    </cfRule>
  </conditionalFormatting>
  <conditionalFormatting sqref="G85">
    <cfRule type="containsErrors" dxfId="27" priority="36">
      <formula>ISERROR(G85)</formula>
    </cfRule>
  </conditionalFormatting>
  <conditionalFormatting sqref="G98 G102:G104">
    <cfRule type="containsErrors" dxfId="26" priority="35">
      <formula>ISERROR(G98)</formula>
    </cfRule>
  </conditionalFormatting>
  <conditionalFormatting sqref="E98:E104">
    <cfRule type="containsErrors" dxfId="25" priority="34">
      <formula>ISERROR(E98)</formula>
    </cfRule>
  </conditionalFormatting>
  <conditionalFormatting sqref="E98:E104">
    <cfRule type="cellIs" dxfId="24" priority="31" operator="equal">
      <formula>0</formula>
    </cfRule>
  </conditionalFormatting>
  <conditionalFormatting sqref="E98:E104">
    <cfRule type="containsErrors" dxfId="23" priority="30">
      <formula>ISERROR(E98)</formula>
    </cfRule>
  </conditionalFormatting>
  <conditionalFormatting sqref="E98:E104">
    <cfRule type="containsErrors" dxfId="22" priority="29">
      <formula>ISERROR(E98)</formula>
    </cfRule>
  </conditionalFormatting>
  <conditionalFormatting sqref="E98:E104">
    <cfRule type="containsErrors" dxfId="21" priority="28">
      <formula>ISERROR(E98)</formula>
    </cfRule>
  </conditionalFormatting>
  <conditionalFormatting sqref="G97">
    <cfRule type="containsErrors" dxfId="20" priority="27">
      <formula>ISERROR(G97)</formula>
    </cfRule>
  </conditionalFormatting>
  <conditionalFormatting sqref="G99:G101">
    <cfRule type="containsErrors" dxfId="19" priority="26">
      <formula>ISERROR(G99)</formula>
    </cfRule>
  </conditionalFormatting>
  <conditionalFormatting sqref="G96">
    <cfRule type="containsErrors" dxfId="18" priority="19">
      <formula>ISERROR(G96)</formula>
    </cfRule>
  </conditionalFormatting>
  <conditionalFormatting sqref="G109 G113:G115">
    <cfRule type="containsErrors" dxfId="17" priority="18">
      <formula>ISERROR(G109)</formula>
    </cfRule>
  </conditionalFormatting>
  <conditionalFormatting sqref="E109:E115">
    <cfRule type="containsErrors" dxfId="16" priority="17">
      <formula>ISERROR(E109)</formula>
    </cfRule>
  </conditionalFormatting>
  <conditionalFormatting sqref="E109:E115">
    <cfRule type="cellIs" dxfId="15" priority="16" operator="equal">
      <formula>0</formula>
    </cfRule>
  </conditionalFormatting>
  <conditionalFormatting sqref="E109:E115">
    <cfRule type="containsErrors" dxfId="14" priority="15">
      <formula>ISERROR(E109)</formula>
    </cfRule>
  </conditionalFormatting>
  <conditionalFormatting sqref="E109:E115">
    <cfRule type="containsErrors" dxfId="13" priority="14">
      <formula>ISERROR(E109)</formula>
    </cfRule>
  </conditionalFormatting>
  <conditionalFormatting sqref="E109:E115">
    <cfRule type="containsErrors" dxfId="12" priority="13">
      <formula>ISERROR(E109)</formula>
    </cfRule>
  </conditionalFormatting>
  <conditionalFormatting sqref="G108">
    <cfRule type="containsErrors" dxfId="11" priority="12">
      <formula>ISERROR(G108)</formula>
    </cfRule>
  </conditionalFormatting>
  <conditionalFormatting sqref="G110:G112">
    <cfRule type="containsErrors" dxfId="10" priority="11">
      <formula>ISERROR(G110)</formula>
    </cfRule>
  </conditionalFormatting>
  <conditionalFormatting sqref="G107">
    <cfRule type="containsErrors" dxfId="9" priority="10">
      <formula>ISERROR(G107)</formula>
    </cfRule>
  </conditionalFormatting>
  <conditionalFormatting sqref="G120 G124:G126">
    <cfRule type="containsErrors" dxfId="8" priority="9">
      <formula>ISERROR(G120)</formula>
    </cfRule>
  </conditionalFormatting>
  <conditionalFormatting sqref="E120:E126">
    <cfRule type="containsErrors" dxfId="7" priority="8">
      <formula>ISERROR(E120)</formula>
    </cfRule>
  </conditionalFormatting>
  <conditionalFormatting sqref="E120:E126">
    <cfRule type="cellIs" dxfId="6" priority="7" operator="equal">
      <formula>0</formula>
    </cfRule>
  </conditionalFormatting>
  <conditionalFormatting sqref="E120:E126">
    <cfRule type="containsErrors" dxfId="5" priority="6">
      <formula>ISERROR(E120)</formula>
    </cfRule>
  </conditionalFormatting>
  <conditionalFormatting sqref="E120:E126">
    <cfRule type="containsErrors" dxfId="4" priority="5">
      <formula>ISERROR(E120)</formula>
    </cfRule>
  </conditionalFormatting>
  <conditionalFormatting sqref="E120:E126">
    <cfRule type="containsErrors" dxfId="3" priority="4">
      <formula>ISERROR(E120)</formula>
    </cfRule>
  </conditionalFormatting>
  <conditionalFormatting sqref="G119">
    <cfRule type="containsErrors" dxfId="2" priority="3">
      <formula>ISERROR(G119)</formula>
    </cfRule>
  </conditionalFormatting>
  <conditionalFormatting sqref="G121:G123">
    <cfRule type="containsErrors" dxfId="1" priority="2">
      <formula>ISERROR(G121)</formula>
    </cfRule>
  </conditionalFormatting>
  <conditionalFormatting sqref="G118">
    <cfRule type="containsErrors" dxfId="0" priority="1">
      <formula>ISERROR(G118)</formula>
    </cfRule>
  </conditionalFormatting>
  <pageMargins left="0.7" right="0.7" top="0.75" bottom="0.75" header="0.3" footer="0.3"/>
  <pageSetup paperSize="9" orientation="landscape" horizontalDpi="4294967293" r:id="rId1"/>
  <ignoredErrors>
    <ignoredError sqref="E71 G65:G71 G98:G104 G87:G93 G76:G82 E82" evalError="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H5"/>
  <sheetViews>
    <sheetView workbookViewId="0">
      <selection activeCell="B13" sqref="B13"/>
    </sheetView>
  </sheetViews>
  <sheetFormatPr defaultRowHeight="15" x14ac:dyDescent="0.25"/>
  <cols>
    <col min="1" max="1" width="9" style="517"/>
    <col min="2" max="2" width="123.875" style="517" customWidth="1"/>
    <col min="3" max="16384" width="9" style="517"/>
  </cols>
  <sheetData>
    <row r="1" spans="2:8" s="32" customFormat="1" ht="60.75" customHeight="1" x14ac:dyDescent="0.65">
      <c r="B1" s="35" t="s">
        <v>273</v>
      </c>
      <c r="C1" s="517"/>
      <c r="D1" s="517"/>
      <c r="E1" s="517"/>
      <c r="F1" s="517"/>
      <c r="G1" s="517"/>
      <c r="H1" s="143"/>
    </row>
    <row r="3" spans="2:8" x14ac:dyDescent="0.25">
      <c r="B3" s="561" t="s">
        <v>269</v>
      </c>
    </row>
    <row r="4" spans="2:8" x14ac:dyDescent="0.25">
      <c r="B4" s="562"/>
    </row>
    <row r="5" spans="2:8" x14ac:dyDescent="0.25">
      <c r="B5" s="560"/>
    </row>
  </sheetData>
  <hyperlinks>
    <hyperlink ref="B3" r:id="rId1" display="Losunarstuðlar"/>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KX778"/>
  <sheetViews>
    <sheetView zoomScaleNormal="100" workbookViewId="0">
      <pane ySplit="8" topLeftCell="A18" activePane="bottomLeft" state="frozen"/>
      <selection activeCell="H10" sqref="H10"/>
      <selection pane="bottomLeft" activeCell="J30" sqref="J30"/>
    </sheetView>
  </sheetViews>
  <sheetFormatPr defaultColWidth="9" defaultRowHeight="16.5" x14ac:dyDescent="0.3"/>
  <cols>
    <col min="1" max="1" width="2.875" style="34" customWidth="1"/>
    <col min="2" max="2" width="35.25" style="34" customWidth="1"/>
    <col min="3" max="3" width="10.125" style="34" customWidth="1"/>
    <col min="4" max="4" width="10.375" style="34" customWidth="1"/>
    <col min="5" max="6" width="10.75" style="34" bestFit="1" customWidth="1"/>
    <col min="7" max="13" width="11.625" style="34" customWidth="1"/>
    <col min="14" max="15" width="11.75" style="34" customWidth="1"/>
    <col min="16" max="16" width="10.625" style="34" customWidth="1"/>
    <col min="17" max="17" width="11.375" style="34" customWidth="1"/>
    <col min="18" max="18" width="11.375" style="32" customWidth="1"/>
    <col min="19" max="19" width="11.125" style="32" customWidth="1"/>
    <col min="20" max="21" width="10.75" style="32" customWidth="1"/>
    <col min="22" max="22" width="11" style="32" customWidth="1"/>
    <col min="23" max="23" width="10.75" style="32" customWidth="1"/>
    <col min="24" max="310" width="9" style="32"/>
    <col min="311" max="16384" width="9" style="34"/>
  </cols>
  <sheetData>
    <row r="1" spans="1:310" s="24" customFormat="1" ht="24" customHeight="1" x14ac:dyDescent="0.3">
      <c r="B1" s="575" t="s">
        <v>20</v>
      </c>
      <c r="C1" s="23"/>
      <c r="U1" s="23"/>
      <c r="AA1" s="23"/>
    </row>
    <row r="2" spans="1:310" s="24" customFormat="1" ht="73.5" customHeight="1" thickBot="1" x14ac:dyDescent="0.4">
      <c r="B2" s="575"/>
      <c r="C2" s="576" t="s">
        <v>187</v>
      </c>
      <c r="D2" s="576"/>
      <c r="E2" s="576"/>
      <c r="F2" s="576"/>
      <c r="G2" s="576"/>
      <c r="H2" s="576"/>
      <c r="I2" s="576"/>
      <c r="J2" s="576"/>
      <c r="K2" s="576"/>
      <c r="L2" s="576"/>
      <c r="M2" s="576"/>
      <c r="N2" s="576"/>
      <c r="O2" s="576"/>
      <c r="P2" s="25"/>
      <c r="Q2" s="25"/>
      <c r="R2" s="25"/>
      <c r="S2" s="26"/>
      <c r="T2" s="26"/>
      <c r="U2" s="27"/>
      <c r="V2" s="25"/>
      <c r="W2" s="25"/>
      <c r="X2" s="25"/>
      <c r="Y2" s="26"/>
      <c r="Z2" s="26"/>
      <c r="AA2" s="27"/>
      <c r="AB2" s="25"/>
      <c r="AC2" s="26"/>
      <c r="AD2" s="26"/>
      <c r="AE2" s="26"/>
      <c r="AF2" s="26"/>
    </row>
    <row r="3" spans="1:310" s="24" customFormat="1" ht="16.5" customHeight="1" x14ac:dyDescent="0.3">
      <c r="B3" s="575"/>
      <c r="C3" s="577" t="s">
        <v>27</v>
      </c>
      <c r="D3" s="578"/>
      <c r="E3" s="578"/>
      <c r="F3" s="578"/>
      <c r="G3" s="578"/>
      <c r="H3" s="578"/>
      <c r="I3" s="578"/>
      <c r="J3" s="578"/>
      <c r="K3" s="578"/>
      <c r="L3" s="578"/>
      <c r="M3" s="578"/>
      <c r="N3" s="578"/>
      <c r="O3" s="579"/>
      <c r="P3" s="28"/>
      <c r="Q3" s="28"/>
      <c r="R3" s="29"/>
      <c r="S3" s="29"/>
      <c r="T3" s="29"/>
      <c r="U3" s="574"/>
      <c r="V3" s="574"/>
      <c r="W3" s="574"/>
      <c r="X3" s="574"/>
      <c r="Y3" s="574"/>
      <c r="Z3" s="574"/>
      <c r="AA3" s="574"/>
      <c r="AB3" s="574"/>
      <c r="AC3" s="574"/>
      <c r="AD3" s="574"/>
      <c r="AE3" s="29"/>
      <c r="AF3" s="29"/>
    </row>
    <row r="4" spans="1:310" s="30" customFormat="1" ht="42" customHeight="1" thickBot="1" x14ac:dyDescent="0.35">
      <c r="B4" s="575"/>
      <c r="C4" s="580"/>
      <c r="D4" s="581"/>
      <c r="E4" s="581"/>
      <c r="F4" s="581"/>
      <c r="G4" s="581"/>
      <c r="H4" s="581"/>
      <c r="I4" s="581"/>
      <c r="J4" s="581"/>
      <c r="K4" s="581"/>
      <c r="L4" s="581"/>
      <c r="M4" s="581"/>
      <c r="N4" s="581"/>
      <c r="O4" s="582"/>
      <c r="U4" s="31"/>
      <c r="AA4" s="31"/>
    </row>
    <row r="5" spans="1:310" s="32" customFormat="1" ht="14.25" customHeight="1" x14ac:dyDescent="0.3"/>
    <row r="6" spans="1:310" ht="18.75" x14ac:dyDescent="0.3">
      <c r="A6" s="583"/>
      <c r="B6" s="584"/>
      <c r="C6" s="200">
        <v>2012</v>
      </c>
      <c r="D6" s="200">
        <v>2013</v>
      </c>
      <c r="E6" s="200">
        <v>2014</v>
      </c>
      <c r="F6" s="200">
        <v>2015</v>
      </c>
      <c r="G6" s="200">
        <v>2016</v>
      </c>
      <c r="H6" s="256">
        <v>2017</v>
      </c>
      <c r="I6" s="256">
        <v>2018</v>
      </c>
      <c r="J6" s="256">
        <v>2019</v>
      </c>
      <c r="K6" s="256">
        <v>2020</v>
      </c>
      <c r="L6" s="256">
        <v>2021</v>
      </c>
      <c r="M6" s="256">
        <v>2022</v>
      </c>
      <c r="N6" s="565" t="s">
        <v>92</v>
      </c>
      <c r="O6" s="565" t="s">
        <v>91</v>
      </c>
      <c r="P6" s="565" t="s">
        <v>90</v>
      </c>
      <c r="Q6" s="565" t="s">
        <v>89</v>
      </c>
      <c r="R6" s="565" t="s">
        <v>126</v>
      </c>
      <c r="S6" s="565" t="s">
        <v>127</v>
      </c>
      <c r="T6" s="565" t="s">
        <v>128</v>
      </c>
      <c r="U6" s="565" t="s">
        <v>129</v>
      </c>
      <c r="V6" s="565" t="s">
        <v>270</v>
      </c>
      <c r="W6" s="565" t="s">
        <v>271</v>
      </c>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row>
    <row r="7" spans="1:310" ht="16.5" customHeight="1" x14ac:dyDescent="0.3">
      <c r="A7" s="585" t="s">
        <v>0</v>
      </c>
      <c r="B7" s="585"/>
      <c r="C7" s="201"/>
      <c r="D7" s="201"/>
      <c r="E7" s="203"/>
      <c r="F7" s="201"/>
      <c r="G7" s="478"/>
      <c r="H7" s="478"/>
      <c r="I7" s="478"/>
      <c r="J7" s="478"/>
      <c r="K7" s="478"/>
      <c r="L7" s="478"/>
      <c r="M7" s="478"/>
      <c r="N7" s="565"/>
      <c r="O7" s="565"/>
      <c r="P7" s="565"/>
      <c r="Q7" s="565"/>
      <c r="R7" s="565"/>
      <c r="S7" s="565"/>
      <c r="T7" s="565"/>
      <c r="U7" s="565"/>
      <c r="V7" s="565"/>
      <c r="W7" s="565"/>
    </row>
    <row r="8" spans="1:310" x14ac:dyDescent="0.3">
      <c r="A8" s="586" t="s">
        <v>53</v>
      </c>
      <c r="B8" s="586"/>
      <c r="C8" s="202"/>
      <c r="D8" s="202"/>
      <c r="E8" s="204"/>
      <c r="F8" s="202"/>
      <c r="G8" s="202"/>
      <c r="H8" s="202"/>
      <c r="I8" s="368"/>
      <c r="J8" s="368"/>
      <c r="K8" s="368"/>
      <c r="L8" s="368"/>
      <c r="M8" s="368"/>
      <c r="N8" s="566"/>
      <c r="O8" s="566"/>
      <c r="P8" s="566"/>
      <c r="Q8" s="566"/>
      <c r="R8" s="566"/>
      <c r="S8" s="566"/>
      <c r="T8" s="566"/>
      <c r="U8" s="566"/>
      <c r="V8" s="566"/>
      <c r="W8" s="566"/>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row>
    <row r="9" spans="1:310" ht="23.25" customHeight="1" x14ac:dyDescent="0.35">
      <c r="A9" s="567" t="s">
        <v>9</v>
      </c>
      <c r="B9" s="568"/>
      <c r="C9" s="568"/>
      <c r="D9" s="568"/>
      <c r="E9" s="568"/>
      <c r="F9" s="568"/>
      <c r="G9" s="568"/>
      <c r="H9" s="568"/>
      <c r="I9" s="568"/>
      <c r="J9" s="568"/>
      <c r="K9" s="568"/>
      <c r="L9" s="568"/>
      <c r="M9" s="568"/>
      <c r="N9" s="568"/>
      <c r="O9" s="568"/>
      <c r="P9" s="568"/>
      <c r="Q9" s="568"/>
      <c r="R9" s="568"/>
      <c r="S9" s="568"/>
      <c r="T9" s="568"/>
      <c r="U9" s="568"/>
      <c r="V9" s="568"/>
      <c r="W9" s="568"/>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row>
    <row r="10" spans="1:310" s="37" customFormat="1" x14ac:dyDescent="0.3">
      <c r="A10" s="571" t="s">
        <v>9</v>
      </c>
      <c r="B10" s="40" t="s">
        <v>25</v>
      </c>
      <c r="C10" s="61" t="e">
        <f>Pappír!E14</f>
        <v>#DIV/0!</v>
      </c>
      <c r="D10" s="61" t="e">
        <f>Pappír!E26</f>
        <v>#DIV/0!</v>
      </c>
      <c r="E10" s="61" t="e">
        <f>Pappír!E38</f>
        <v>#DIV/0!</v>
      </c>
      <c r="F10" s="61" t="e">
        <f>Pappír!E50</f>
        <v>#DIV/0!</v>
      </c>
      <c r="G10" s="61" t="e">
        <f>Pappír!E62</f>
        <v>#DIV/0!</v>
      </c>
      <c r="H10" s="355" t="e">
        <f>Pappír!E74</f>
        <v>#DIV/0!</v>
      </c>
      <c r="I10" s="355" t="e">
        <f>Pappír!E83</f>
        <v>#DIV/0!</v>
      </c>
      <c r="J10" s="355" t="e">
        <f>Pappír!E92</f>
        <v>#DIV/0!</v>
      </c>
      <c r="K10" s="355" t="e">
        <f>Pappír!E102</f>
        <v>#DIV/0!</v>
      </c>
      <c r="L10" s="355" t="e">
        <f>Pappír!E112</f>
        <v>#DIV/0!</v>
      </c>
      <c r="M10" s="355" t="e">
        <f>Pappír!E122</f>
        <v>#DIV/0!</v>
      </c>
      <c r="N10" s="490" t="e">
        <f t="shared" ref="N10:W13" si="0">(D10/C10)-1</f>
        <v>#DIV/0!</v>
      </c>
      <c r="O10" s="490" t="e">
        <f t="shared" si="0"/>
        <v>#DIV/0!</v>
      </c>
      <c r="P10" s="490" t="e">
        <f t="shared" si="0"/>
        <v>#DIV/0!</v>
      </c>
      <c r="Q10" s="490" t="e">
        <f t="shared" si="0"/>
        <v>#DIV/0!</v>
      </c>
      <c r="R10" s="490" t="e">
        <f t="shared" si="0"/>
        <v>#DIV/0!</v>
      </c>
      <c r="S10" s="490" t="e">
        <f t="shared" si="0"/>
        <v>#DIV/0!</v>
      </c>
      <c r="T10" s="490" t="e">
        <f t="shared" si="0"/>
        <v>#DIV/0!</v>
      </c>
      <c r="U10" s="490" t="e">
        <f t="shared" si="0"/>
        <v>#DIV/0!</v>
      </c>
      <c r="V10" s="490" t="e">
        <f t="shared" si="0"/>
        <v>#DIV/0!</v>
      </c>
      <c r="W10" s="490" t="e">
        <f t="shared" si="0"/>
        <v>#DIV/0!</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row>
    <row r="11" spans="1:310" s="37" customFormat="1" x14ac:dyDescent="0.3">
      <c r="A11" s="571"/>
      <c r="B11" s="40" t="s">
        <v>24</v>
      </c>
      <c r="C11" s="101">
        <f>Pappír!D14</f>
        <v>0</v>
      </c>
      <c r="D11" s="102">
        <f>Pappír!D26</f>
        <v>0</v>
      </c>
      <c r="E11" s="101">
        <f>Pappír!D38</f>
        <v>0</v>
      </c>
      <c r="F11" s="101">
        <f>Pappír!D50</f>
        <v>0</v>
      </c>
      <c r="G11" s="101">
        <f>Pappír!D62</f>
        <v>0</v>
      </c>
      <c r="H11" s="356">
        <f>Pappír!D74</f>
        <v>0</v>
      </c>
      <c r="I11" s="356">
        <f>Pappír!D83</f>
        <v>0</v>
      </c>
      <c r="J11" s="356">
        <f>Pappír!D92</f>
        <v>0</v>
      </c>
      <c r="K11" s="356">
        <f>Pappír!D102</f>
        <v>0</v>
      </c>
      <c r="L11" s="101">
        <f>Pappír!D112</f>
        <v>0</v>
      </c>
      <c r="M11" s="102">
        <f>Pappír!D122</f>
        <v>0</v>
      </c>
      <c r="N11" s="490" t="e">
        <f t="shared" si="0"/>
        <v>#DIV/0!</v>
      </c>
      <c r="O11" s="490" t="e">
        <f t="shared" si="0"/>
        <v>#DIV/0!</v>
      </c>
      <c r="P11" s="490" t="e">
        <f t="shared" si="0"/>
        <v>#DIV/0!</v>
      </c>
      <c r="Q11" s="490" t="e">
        <f t="shared" si="0"/>
        <v>#DIV/0!</v>
      </c>
      <c r="R11" s="490" t="e">
        <f t="shared" si="0"/>
        <v>#DIV/0!</v>
      </c>
      <c r="S11" s="490" t="e">
        <f t="shared" si="0"/>
        <v>#DIV/0!</v>
      </c>
      <c r="T11" s="490" t="e">
        <f t="shared" si="0"/>
        <v>#DIV/0!</v>
      </c>
      <c r="U11" s="490" t="e">
        <f t="shared" si="0"/>
        <v>#DIV/0!</v>
      </c>
      <c r="V11" s="490" t="e">
        <f t="shared" si="0"/>
        <v>#DIV/0!</v>
      </c>
      <c r="W11" s="490" t="e">
        <f t="shared" si="0"/>
        <v>#DIV/0!</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row>
    <row r="12" spans="1:310" s="37" customFormat="1" x14ac:dyDescent="0.3">
      <c r="A12" s="571"/>
      <c r="B12" s="139" t="s">
        <v>32</v>
      </c>
      <c r="C12" s="140" t="e">
        <f>Pappír!G14</f>
        <v>#DIV/0!</v>
      </c>
      <c r="D12" s="140" t="e">
        <f>Pappír!G26</f>
        <v>#DIV/0!</v>
      </c>
      <c r="E12" s="140" t="e">
        <f>Pappír!G38</f>
        <v>#DIV/0!</v>
      </c>
      <c r="F12" s="140" t="e">
        <f>Pappír!G50</f>
        <v>#DIV/0!</v>
      </c>
      <c r="G12" s="140" t="e">
        <f>Pappír!G62</f>
        <v>#DIV/0!</v>
      </c>
      <c r="H12" s="252" t="e">
        <f>Pappír!G74</f>
        <v>#DIV/0!</v>
      </c>
      <c r="I12" s="252" t="e">
        <f>Pappír!G83</f>
        <v>#DIV/0!</v>
      </c>
      <c r="J12" s="252" t="e">
        <f>Pappír!G92</f>
        <v>#DIV/0!</v>
      </c>
      <c r="K12" s="252" t="e">
        <f>Pappír!G102</f>
        <v>#DIV/0!</v>
      </c>
      <c r="L12" s="252" t="e">
        <f>Pappír!G112</f>
        <v>#DIV/0!</v>
      </c>
      <c r="M12" s="252" t="e">
        <f>Pappír!G122</f>
        <v>#DIV/0!</v>
      </c>
      <c r="N12" s="492" t="e">
        <f t="shared" si="0"/>
        <v>#DIV/0!</v>
      </c>
      <c r="O12" s="492" t="e">
        <f t="shared" si="0"/>
        <v>#DIV/0!</v>
      </c>
      <c r="P12" s="492" t="e">
        <f t="shared" si="0"/>
        <v>#DIV/0!</v>
      </c>
      <c r="Q12" s="492" t="e">
        <f t="shared" si="0"/>
        <v>#DIV/0!</v>
      </c>
      <c r="R12" s="492" t="e">
        <f t="shared" si="0"/>
        <v>#DIV/0!</v>
      </c>
      <c r="S12" s="492" t="e">
        <f t="shared" si="0"/>
        <v>#DIV/0!</v>
      </c>
      <c r="T12" s="492" t="e">
        <f t="shared" si="0"/>
        <v>#DIV/0!</v>
      </c>
      <c r="U12" s="492" t="e">
        <f t="shared" si="0"/>
        <v>#DIV/0!</v>
      </c>
      <c r="V12" s="492" t="e">
        <f t="shared" si="0"/>
        <v>#DIV/0!</v>
      </c>
      <c r="W12" s="492" t="e">
        <f t="shared" si="0"/>
        <v>#DIV/0!</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c r="IX12" s="38"/>
      <c r="IY12" s="38"/>
      <c r="IZ12" s="38"/>
      <c r="JA12" s="38"/>
      <c r="JB12" s="38"/>
      <c r="JC12" s="38"/>
      <c r="JD12" s="38"/>
      <c r="JE12" s="38"/>
      <c r="JF12" s="38"/>
      <c r="JG12" s="38"/>
      <c r="JH12" s="38"/>
      <c r="JI12" s="38"/>
      <c r="JJ12" s="38"/>
      <c r="JK12" s="38"/>
      <c r="JL12" s="38"/>
      <c r="JM12" s="38"/>
      <c r="JN12" s="38"/>
      <c r="JO12" s="38"/>
      <c r="JP12" s="38"/>
      <c r="JQ12" s="38"/>
      <c r="JR12" s="38"/>
      <c r="JS12" s="38"/>
      <c r="JT12" s="38"/>
      <c r="JU12" s="38"/>
      <c r="JV12" s="38"/>
      <c r="JW12" s="38"/>
      <c r="JX12" s="38"/>
      <c r="JY12" s="38"/>
      <c r="JZ12" s="38"/>
      <c r="KA12" s="38"/>
      <c r="KB12" s="38"/>
      <c r="KC12" s="38"/>
      <c r="KD12" s="38"/>
      <c r="KE12" s="38"/>
      <c r="KF12" s="38"/>
      <c r="KG12" s="38"/>
      <c r="KH12" s="38"/>
      <c r="KI12" s="38"/>
      <c r="KJ12" s="38"/>
      <c r="KK12" s="38"/>
      <c r="KL12" s="38"/>
      <c r="KM12" s="38"/>
      <c r="KN12" s="38"/>
      <c r="KO12" s="38"/>
      <c r="KP12" s="38"/>
      <c r="KQ12" s="38"/>
      <c r="KR12" s="38"/>
      <c r="KS12" s="38"/>
      <c r="KT12" s="38"/>
      <c r="KU12" s="38"/>
      <c r="KV12" s="38"/>
      <c r="KW12" s="38"/>
      <c r="KX12" s="38"/>
    </row>
    <row r="13" spans="1:310" s="37" customFormat="1" x14ac:dyDescent="0.3">
      <c r="A13" s="48"/>
      <c r="B13" s="139" t="s">
        <v>33</v>
      </c>
      <c r="C13" s="187" t="e">
        <f>Pappír!L14</f>
        <v>#DIV/0!</v>
      </c>
      <c r="D13" s="187" t="e">
        <f>Pappír!L26</f>
        <v>#DIV/0!</v>
      </c>
      <c r="E13" s="187" t="e">
        <f>Pappír!L38</f>
        <v>#DIV/0!</v>
      </c>
      <c r="F13" s="254" t="e">
        <f>Pappír!L50</f>
        <v>#DIV/0!</v>
      </c>
      <c r="G13" s="477" t="e">
        <f>Pappír!L62</f>
        <v>#DIV/0!</v>
      </c>
      <c r="H13" s="254" t="e">
        <f>Pappír!N74</f>
        <v>#DIV/0!</v>
      </c>
      <c r="I13" s="254" t="e">
        <f>Pappír!N83</f>
        <v>#DIV/0!</v>
      </c>
      <c r="J13" s="254" t="e">
        <f>Pappír!N92</f>
        <v>#DIV/0!</v>
      </c>
      <c r="K13" s="254" t="e">
        <f>Pappír!N102</f>
        <v>#DIV/0!</v>
      </c>
      <c r="L13" s="254" t="e">
        <f>Pappír!N112</f>
        <v>#DIV/0!</v>
      </c>
      <c r="M13" s="254" t="e">
        <f>Pappír!N122</f>
        <v>#DIV/0!</v>
      </c>
      <c r="N13" s="492" t="e">
        <f t="shared" si="0"/>
        <v>#DIV/0!</v>
      </c>
      <c r="O13" s="492" t="e">
        <f t="shared" si="0"/>
        <v>#DIV/0!</v>
      </c>
      <c r="P13" s="492" t="e">
        <f t="shared" si="0"/>
        <v>#DIV/0!</v>
      </c>
      <c r="Q13" s="492" t="e">
        <f t="shared" si="0"/>
        <v>#DIV/0!</v>
      </c>
      <c r="R13" s="492" t="e">
        <f t="shared" si="0"/>
        <v>#DIV/0!</v>
      </c>
      <c r="S13" s="492" t="e">
        <f t="shared" si="0"/>
        <v>#DIV/0!</v>
      </c>
      <c r="T13" s="492" t="e">
        <f t="shared" si="0"/>
        <v>#DIV/0!</v>
      </c>
      <c r="U13" s="492" t="e">
        <f t="shared" si="0"/>
        <v>#DIV/0!</v>
      </c>
      <c r="V13" s="492" t="e">
        <f t="shared" si="0"/>
        <v>#DIV/0!</v>
      </c>
      <c r="W13" s="492" t="e">
        <f t="shared" si="0"/>
        <v>#DIV/0!</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row>
    <row r="14" spans="1:310" s="38" customFormat="1" ht="14.25" customHeight="1" x14ac:dyDescent="0.3">
      <c r="B14" s="41"/>
      <c r="C14" s="42"/>
      <c r="D14" s="42"/>
      <c r="E14" s="42"/>
      <c r="F14" s="42"/>
      <c r="G14" s="42"/>
      <c r="H14" s="42"/>
      <c r="I14" s="42"/>
      <c r="J14" s="42"/>
      <c r="K14" s="42"/>
      <c r="L14" s="42"/>
      <c r="M14" s="42"/>
      <c r="N14" s="43"/>
      <c r="O14" s="43"/>
      <c r="P14" s="43"/>
      <c r="Q14" s="43"/>
      <c r="V14" s="21"/>
    </row>
    <row r="15" spans="1:310" s="37" customFormat="1" ht="27" customHeight="1" x14ac:dyDescent="0.35">
      <c r="A15" s="567" t="s">
        <v>148</v>
      </c>
      <c r="B15" s="568"/>
      <c r="C15" s="568"/>
      <c r="D15" s="568"/>
      <c r="E15" s="568"/>
      <c r="F15" s="568"/>
      <c r="G15" s="568"/>
      <c r="H15" s="568"/>
      <c r="I15" s="568"/>
      <c r="J15" s="568"/>
      <c r="K15" s="568"/>
      <c r="L15" s="568"/>
      <c r="M15" s="568"/>
      <c r="N15" s="568"/>
      <c r="O15" s="568"/>
      <c r="P15" s="568"/>
      <c r="Q15" s="568"/>
      <c r="R15" s="568"/>
      <c r="S15" s="568"/>
      <c r="T15" s="568"/>
      <c r="U15" s="568"/>
      <c r="V15" s="568"/>
      <c r="W15" s="56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row>
    <row r="16" spans="1:310" s="37" customFormat="1" x14ac:dyDescent="0.3">
      <c r="A16" s="572" t="s">
        <v>148</v>
      </c>
      <c r="B16" s="36" t="s">
        <v>26</v>
      </c>
      <c r="C16" s="64" t="e">
        <f>Ræstingar!E14</f>
        <v>#DIV/0!</v>
      </c>
      <c r="D16" s="65" t="e">
        <f>Ræstingar!E23</f>
        <v>#DIV/0!</v>
      </c>
      <c r="E16" s="65" t="e">
        <f>Ræstingar!E32</f>
        <v>#DIV/0!</v>
      </c>
      <c r="F16" s="65">
        <f>Ræstingar!F41</f>
        <v>0</v>
      </c>
      <c r="G16" s="479" t="e">
        <f>Ræstingar!E50</f>
        <v>#DIV/0!</v>
      </c>
      <c r="H16" s="479" t="e">
        <f>Ræstingar!E59</f>
        <v>#DIV/0!</v>
      </c>
      <c r="I16" s="479" t="e">
        <f>Ræstingar!E68</f>
        <v>#DIV/0!</v>
      </c>
      <c r="J16" s="479" t="e">
        <f>Ræstingar!E77</f>
        <v>#DIV/0!</v>
      </c>
      <c r="K16" s="479" t="e">
        <f>Ræstingar!E86</f>
        <v>#DIV/0!</v>
      </c>
      <c r="L16" s="64" t="e">
        <f>Ræstingar!E95</f>
        <v>#DIV/0!</v>
      </c>
      <c r="M16" s="65" t="e">
        <f>Ræstingar!E104</f>
        <v>#DIV/0!</v>
      </c>
      <c r="N16" s="495" t="e">
        <f t="shared" ref="N16:W18" si="1">(D16/C16)-1</f>
        <v>#DIV/0!</v>
      </c>
      <c r="O16" s="495" t="e">
        <f t="shared" si="1"/>
        <v>#DIV/0!</v>
      </c>
      <c r="P16" s="495" t="e">
        <f t="shared" si="1"/>
        <v>#DIV/0!</v>
      </c>
      <c r="Q16" s="496" t="e">
        <f t="shared" si="1"/>
        <v>#DIV/0!</v>
      </c>
      <c r="R16" s="496" t="e">
        <f t="shared" si="1"/>
        <v>#DIV/0!</v>
      </c>
      <c r="S16" s="496" t="e">
        <f t="shared" si="1"/>
        <v>#DIV/0!</v>
      </c>
      <c r="T16" s="496" t="e">
        <f t="shared" si="1"/>
        <v>#DIV/0!</v>
      </c>
      <c r="U16" s="496" t="e">
        <f t="shared" si="1"/>
        <v>#DIV/0!</v>
      </c>
      <c r="V16" s="495" t="e">
        <f t="shared" si="1"/>
        <v>#DIV/0!</v>
      </c>
      <c r="W16" s="543" t="e">
        <f t="shared" si="1"/>
        <v>#DIV/0!</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row>
    <row r="17" spans="1:310" s="37" customFormat="1" x14ac:dyDescent="0.3">
      <c r="A17" s="572"/>
      <c r="B17" s="36" t="s">
        <v>54</v>
      </c>
      <c r="C17" s="252" t="e">
        <f>Ræstingar!G14</f>
        <v>#DIV/0!</v>
      </c>
      <c r="D17" s="252" t="e">
        <f>Ræstingar!G23</f>
        <v>#DIV/0!</v>
      </c>
      <c r="E17" s="252" t="e">
        <f>Ræstingar!G32</f>
        <v>#DIV/0!</v>
      </c>
      <c r="F17" s="252">
        <f>Ræstingar!F41</f>
        <v>0</v>
      </c>
      <c r="G17" s="253">
        <f>Ræstingar!F50</f>
        <v>0</v>
      </c>
      <c r="H17" s="253" t="e">
        <f>Ræstingar!G59</f>
        <v>#DIV/0!</v>
      </c>
      <c r="I17" s="253" t="e">
        <f>Ræstingar!G68</f>
        <v>#DIV/0!</v>
      </c>
      <c r="J17" s="253" t="e">
        <f>Ræstingar!G77</f>
        <v>#DIV/0!</v>
      </c>
      <c r="K17" s="253" t="e">
        <f>Ræstingar!G86</f>
        <v>#DIV/0!</v>
      </c>
      <c r="L17" s="253" t="e">
        <f>Ræstingar!G95</f>
        <v>#DIV/0!</v>
      </c>
      <c r="M17" s="253" t="e">
        <f>Ræstingar!G104</f>
        <v>#DIV/0!</v>
      </c>
      <c r="N17" s="495" t="e">
        <f t="shared" si="1"/>
        <v>#DIV/0!</v>
      </c>
      <c r="O17" s="495" t="e">
        <f t="shared" si="1"/>
        <v>#DIV/0!</v>
      </c>
      <c r="P17" s="495" t="e">
        <f t="shared" si="1"/>
        <v>#DIV/0!</v>
      </c>
      <c r="Q17" s="496" t="e">
        <f t="shared" si="1"/>
        <v>#DIV/0!</v>
      </c>
      <c r="R17" s="496" t="e">
        <f t="shared" si="1"/>
        <v>#DIV/0!</v>
      </c>
      <c r="S17" s="496" t="e">
        <f t="shared" si="1"/>
        <v>#DIV/0!</v>
      </c>
      <c r="T17" s="496" t="e">
        <f t="shared" si="1"/>
        <v>#DIV/0!</v>
      </c>
      <c r="U17" s="496" t="e">
        <f t="shared" si="1"/>
        <v>#DIV/0!</v>
      </c>
      <c r="V17" s="495" t="e">
        <f t="shared" si="1"/>
        <v>#DIV/0!</v>
      </c>
      <c r="W17" s="496" t="e">
        <f t="shared" si="1"/>
        <v>#DIV/0!</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row>
    <row r="18" spans="1:310" s="37" customFormat="1" x14ac:dyDescent="0.3">
      <c r="A18" s="572"/>
      <c r="B18" s="36" t="s">
        <v>55</v>
      </c>
      <c r="C18" s="254" t="e">
        <f>Ræstingar!K14</f>
        <v>#DIV/0!</v>
      </c>
      <c r="D18" s="255" t="e">
        <f>Ræstingar!K23</f>
        <v>#DIV/0!</v>
      </c>
      <c r="E18" s="255" t="e">
        <f>Ræstingar!K32</f>
        <v>#DIV/0!</v>
      </c>
      <c r="F18" s="255" t="e">
        <f>Ræstingar!K41</f>
        <v>#DIV/0!</v>
      </c>
      <c r="G18" s="255" t="e">
        <f>Ræstingar!K50</f>
        <v>#DIV/0!</v>
      </c>
      <c r="H18" s="255" t="e">
        <f>Ræstingar!N59</f>
        <v>#DIV/0!</v>
      </c>
      <c r="I18" s="255" t="e">
        <f>Ræstingar!N68</f>
        <v>#DIV/0!</v>
      </c>
      <c r="J18" s="255" t="e">
        <f>Ræstingar!N77</f>
        <v>#DIV/0!</v>
      </c>
      <c r="K18" s="255" t="e">
        <f>Ræstingar!N86</f>
        <v>#DIV/0!</v>
      </c>
      <c r="L18" s="253" t="e">
        <f>Ræstingar!N95</f>
        <v>#DIV/0!</v>
      </c>
      <c r="M18" s="253" t="e">
        <f>Ræstingar!N104</f>
        <v>#DIV/0!</v>
      </c>
      <c r="N18" s="495" t="e">
        <f t="shared" si="1"/>
        <v>#DIV/0!</v>
      </c>
      <c r="O18" s="495" t="e">
        <f t="shared" si="1"/>
        <v>#DIV/0!</v>
      </c>
      <c r="P18" s="495" t="e">
        <f t="shared" si="1"/>
        <v>#DIV/0!</v>
      </c>
      <c r="Q18" s="497" t="e">
        <f t="shared" si="1"/>
        <v>#DIV/0!</v>
      </c>
      <c r="R18" s="497" t="e">
        <f t="shared" si="1"/>
        <v>#DIV/0!</v>
      </c>
      <c r="S18" s="497" t="e">
        <f t="shared" si="1"/>
        <v>#DIV/0!</v>
      </c>
      <c r="T18" s="497" t="e">
        <f t="shared" si="1"/>
        <v>#DIV/0!</v>
      </c>
      <c r="U18" s="497" t="e">
        <f t="shared" si="1"/>
        <v>#DIV/0!</v>
      </c>
      <c r="V18" s="495" t="e">
        <f t="shared" si="1"/>
        <v>#DIV/0!</v>
      </c>
      <c r="W18" s="497" t="e">
        <f t="shared" si="1"/>
        <v>#DIV/0!</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c r="IX18" s="38"/>
      <c r="IY18" s="38"/>
      <c r="IZ18" s="38"/>
      <c r="JA18" s="38"/>
      <c r="JB18" s="38"/>
      <c r="JC18" s="38"/>
      <c r="JD18" s="38"/>
      <c r="JE18" s="38"/>
      <c r="JF18" s="38"/>
      <c r="JG18" s="38"/>
      <c r="JH18" s="38"/>
      <c r="JI18" s="38"/>
      <c r="JJ18" s="38"/>
      <c r="JK18" s="38"/>
      <c r="JL18" s="38"/>
      <c r="JM18" s="38"/>
      <c r="JN18" s="38"/>
      <c r="JO18" s="38"/>
      <c r="JP18" s="38"/>
      <c r="JQ18" s="38"/>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row>
    <row r="19" spans="1:310" s="38" customFormat="1" ht="14.25" customHeight="1" x14ac:dyDescent="0.3">
      <c r="B19" s="44"/>
      <c r="C19" s="45"/>
      <c r="D19" s="45"/>
      <c r="E19" s="45"/>
      <c r="F19" s="45"/>
      <c r="G19" s="45"/>
      <c r="H19" s="45"/>
      <c r="I19" s="45"/>
      <c r="J19" s="45"/>
      <c r="K19" s="45"/>
      <c r="L19" s="45"/>
      <c r="M19" s="45"/>
      <c r="N19" s="21"/>
      <c r="O19" s="21"/>
      <c r="P19" s="21"/>
      <c r="Q19" s="21"/>
      <c r="T19" s="21"/>
    </row>
    <row r="20" spans="1:310" s="37" customFormat="1" ht="27" customHeight="1" x14ac:dyDescent="0.35">
      <c r="A20" s="567" t="s">
        <v>13</v>
      </c>
      <c r="B20" s="568"/>
      <c r="C20" s="568"/>
      <c r="D20" s="568"/>
      <c r="E20" s="568"/>
      <c r="F20" s="568"/>
      <c r="G20" s="568"/>
      <c r="H20" s="568"/>
      <c r="I20" s="568"/>
      <c r="J20" s="568"/>
      <c r="K20" s="568"/>
      <c r="L20" s="568"/>
      <c r="M20" s="568"/>
      <c r="N20" s="568"/>
      <c r="O20" s="568"/>
      <c r="P20" s="568"/>
      <c r="Q20" s="568"/>
      <c r="R20" s="568"/>
      <c r="S20" s="568"/>
      <c r="T20" s="568"/>
      <c r="U20" s="568"/>
      <c r="V20" s="568"/>
      <c r="W20" s="56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row>
    <row r="21" spans="1:310" s="37" customFormat="1" x14ac:dyDescent="0.3">
      <c r="A21" s="573" t="s">
        <v>13</v>
      </c>
      <c r="B21" s="36" t="s">
        <v>21</v>
      </c>
      <c r="C21" s="188">
        <f>'Rafmagn og heitt vatn'!D14</f>
        <v>0</v>
      </c>
      <c r="D21" s="189">
        <f>'Rafmagn og heitt vatn'!D23</f>
        <v>0</v>
      </c>
      <c r="E21" s="190">
        <f>'Rafmagn og heitt vatn'!D32</f>
        <v>0</v>
      </c>
      <c r="F21" s="191">
        <f>'Rafmagn og heitt vatn'!D41</f>
        <v>0</v>
      </c>
      <c r="G21" s="191">
        <f>'Rafmagn og heitt vatn'!D50</f>
        <v>0</v>
      </c>
      <c r="H21" s="191">
        <f>'Rafmagn og heitt vatn'!D59</f>
        <v>0</v>
      </c>
      <c r="I21" s="191">
        <f>'Rafmagn og heitt vatn'!D68</f>
        <v>0</v>
      </c>
      <c r="J21" s="191">
        <f>'Rafmagn og heitt vatn'!D77</f>
        <v>0</v>
      </c>
      <c r="K21" s="191">
        <f>'Rafmagn og heitt vatn'!D86</f>
        <v>0</v>
      </c>
      <c r="L21" s="540">
        <f>'Rafmagn og heitt vatn'!D95</f>
        <v>0</v>
      </c>
      <c r="M21" s="540">
        <f>'Rafmagn og heitt vatn'!D104</f>
        <v>0</v>
      </c>
      <c r="N21" s="488" t="e">
        <f t="shared" ref="N21:W25" si="2">(D21/C21)-1</f>
        <v>#DIV/0!</v>
      </c>
      <c r="O21" s="488" t="e">
        <f t="shared" si="2"/>
        <v>#DIV/0!</v>
      </c>
      <c r="P21" s="488" t="e">
        <f t="shared" si="2"/>
        <v>#DIV/0!</v>
      </c>
      <c r="Q21" s="490" t="e">
        <f t="shared" si="2"/>
        <v>#DIV/0!</v>
      </c>
      <c r="R21" s="490" t="e">
        <f t="shared" si="2"/>
        <v>#DIV/0!</v>
      </c>
      <c r="S21" s="490" t="e">
        <f t="shared" si="2"/>
        <v>#DIV/0!</v>
      </c>
      <c r="T21" s="490" t="e">
        <f t="shared" si="2"/>
        <v>#DIV/0!</v>
      </c>
      <c r="U21" s="490" t="e">
        <f t="shared" si="2"/>
        <v>#DIV/0!</v>
      </c>
      <c r="V21" s="543" t="e">
        <f t="shared" si="2"/>
        <v>#DIV/0!</v>
      </c>
      <c r="W21" s="543" t="e">
        <f t="shared" si="2"/>
        <v>#DIV/0!</v>
      </c>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c r="IX21" s="38"/>
      <c r="IY21" s="38"/>
      <c r="IZ21" s="38"/>
      <c r="JA21" s="38"/>
      <c r="JB21" s="38"/>
      <c r="JC21" s="38"/>
      <c r="JD21" s="38"/>
      <c r="JE21" s="38"/>
      <c r="JF21" s="38"/>
      <c r="JG21" s="38"/>
      <c r="JH21" s="38"/>
      <c r="JI21" s="38"/>
      <c r="JJ21" s="38"/>
      <c r="JK21" s="38"/>
      <c r="JL21" s="38"/>
      <c r="JM21" s="38"/>
      <c r="JN21" s="38"/>
      <c r="JO21" s="38"/>
      <c r="JP21" s="38"/>
      <c r="JQ21" s="38"/>
      <c r="JR21" s="38"/>
      <c r="JS21" s="38"/>
      <c r="JT21" s="38"/>
      <c r="JU21" s="38"/>
      <c r="JV21" s="38"/>
      <c r="JW21" s="38"/>
      <c r="JX21" s="38"/>
      <c r="JY21" s="38"/>
      <c r="JZ21" s="38"/>
      <c r="KA21" s="38"/>
      <c r="KB21" s="38"/>
      <c r="KC21" s="38"/>
      <c r="KD21" s="38"/>
      <c r="KE21" s="38"/>
      <c r="KF21" s="38"/>
      <c r="KG21" s="38"/>
      <c r="KH21" s="38"/>
      <c r="KI21" s="38"/>
      <c r="KJ21" s="38"/>
      <c r="KK21" s="38"/>
      <c r="KL21" s="38"/>
      <c r="KM21" s="38"/>
      <c r="KN21" s="38"/>
      <c r="KO21" s="38"/>
      <c r="KP21" s="38"/>
      <c r="KQ21" s="38"/>
      <c r="KR21" s="38"/>
      <c r="KS21" s="38"/>
      <c r="KT21" s="38"/>
      <c r="KU21" s="38"/>
      <c r="KV21" s="38"/>
      <c r="KW21" s="38"/>
      <c r="KX21" s="38"/>
    </row>
    <row r="22" spans="1:310" s="37" customFormat="1" x14ac:dyDescent="0.3">
      <c r="A22" s="573"/>
      <c r="B22" s="36" t="s">
        <v>22</v>
      </c>
      <c r="C22" s="61" t="e">
        <f>'Rafmagn og heitt vatn'!E14</f>
        <v>#DIV/0!</v>
      </c>
      <c r="D22" s="61" t="e">
        <f>'Rafmagn og heitt vatn'!E23</f>
        <v>#DIV/0!</v>
      </c>
      <c r="E22" s="61" t="e">
        <f>'Rafmagn og heitt vatn'!E32</f>
        <v>#DIV/0!</v>
      </c>
      <c r="F22" s="61" t="e">
        <f>'Rafmagn og heitt vatn'!E41</f>
        <v>#DIV/0!</v>
      </c>
      <c r="G22" s="61" t="e">
        <f>'Rafmagn og heitt vatn'!E50</f>
        <v>#DIV/0!</v>
      </c>
      <c r="H22" s="355" t="e">
        <f>'Rafmagn og heitt vatn'!E59</f>
        <v>#DIV/0!</v>
      </c>
      <c r="I22" s="355" t="e">
        <f>'Rafmagn og heitt vatn'!E68</f>
        <v>#DIV/0!</v>
      </c>
      <c r="J22" s="355" t="e">
        <f>'Rafmagn og heitt vatn'!E77</f>
        <v>#DIV/0!</v>
      </c>
      <c r="K22" s="355" t="e">
        <f>'Rafmagn og heitt vatn'!E86</f>
        <v>#DIV/0!</v>
      </c>
      <c r="L22" s="355" t="e">
        <f>'Rafmagn og heitt vatn'!E95</f>
        <v>#DIV/0!</v>
      </c>
      <c r="M22" s="355" t="e">
        <f>'Rafmagn og heitt vatn'!E104</f>
        <v>#DIV/0!</v>
      </c>
      <c r="N22" s="488" t="e">
        <f t="shared" si="2"/>
        <v>#DIV/0!</v>
      </c>
      <c r="O22" s="488" t="e">
        <f t="shared" si="2"/>
        <v>#DIV/0!</v>
      </c>
      <c r="P22" s="488" t="e">
        <f t="shared" si="2"/>
        <v>#DIV/0!</v>
      </c>
      <c r="Q22" s="490" t="e">
        <f t="shared" si="2"/>
        <v>#DIV/0!</v>
      </c>
      <c r="R22" s="490" t="e">
        <f t="shared" si="2"/>
        <v>#DIV/0!</v>
      </c>
      <c r="S22" s="490" t="e">
        <f t="shared" si="2"/>
        <v>#DIV/0!</v>
      </c>
      <c r="T22" s="490" t="e">
        <f t="shared" si="2"/>
        <v>#DIV/0!</v>
      </c>
      <c r="U22" s="490" t="e">
        <f t="shared" si="2"/>
        <v>#DIV/0!</v>
      </c>
      <c r="V22" s="543" t="e">
        <f t="shared" si="2"/>
        <v>#DIV/0!</v>
      </c>
      <c r="W22" s="543" t="e">
        <f t="shared" si="2"/>
        <v>#DIV/0!</v>
      </c>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row>
    <row r="23" spans="1:310" s="37" customFormat="1" ht="18" x14ac:dyDescent="0.3">
      <c r="A23" s="573"/>
      <c r="B23" s="39" t="s">
        <v>67</v>
      </c>
      <c r="C23" s="72" t="e">
        <f>'Rafmagn og heitt vatn'!F14</f>
        <v>#DIV/0!</v>
      </c>
      <c r="D23" s="72" t="e">
        <f>'Rafmagn og heitt vatn'!F23</f>
        <v>#DIV/0!</v>
      </c>
      <c r="E23" s="61" t="e">
        <f>'Rafmagn og heitt vatn'!F32</f>
        <v>#DIV/0!</v>
      </c>
      <c r="F23" s="61" t="e">
        <f>'Rafmagn og heitt vatn'!F41</f>
        <v>#DIV/0!</v>
      </c>
      <c r="G23" s="61" t="e">
        <f>'Rafmagn og heitt vatn'!F50</f>
        <v>#DIV/0!</v>
      </c>
      <c r="H23" s="355" t="e">
        <f>'Rafmagn og heitt vatn'!F59</f>
        <v>#DIV/0!</v>
      </c>
      <c r="I23" s="355" t="e">
        <f>'Rafmagn og heitt vatn'!F68</f>
        <v>#DIV/0!</v>
      </c>
      <c r="J23" s="355" t="e">
        <f>'Rafmagn og heitt vatn'!F77</f>
        <v>#DIV/0!</v>
      </c>
      <c r="K23" s="355" t="e">
        <f>'Rafmagn og heitt vatn'!F86</f>
        <v>#DIV/0!</v>
      </c>
      <c r="L23" s="355" t="e">
        <f>'Rafmagn og heitt vatn'!F95</f>
        <v>#DIV/0!</v>
      </c>
      <c r="M23" s="355" t="e">
        <f>'Rafmagn og heitt vatn'!F104</f>
        <v>#DIV/0!</v>
      </c>
      <c r="N23" s="488" t="e">
        <f t="shared" si="2"/>
        <v>#DIV/0!</v>
      </c>
      <c r="O23" s="488" t="e">
        <f t="shared" si="2"/>
        <v>#DIV/0!</v>
      </c>
      <c r="P23" s="488" t="e">
        <f t="shared" si="2"/>
        <v>#DIV/0!</v>
      </c>
      <c r="Q23" s="490" t="e">
        <f t="shared" si="2"/>
        <v>#DIV/0!</v>
      </c>
      <c r="R23" s="490" t="e">
        <f t="shared" si="2"/>
        <v>#DIV/0!</v>
      </c>
      <c r="S23" s="490" t="e">
        <f t="shared" si="2"/>
        <v>#DIV/0!</v>
      </c>
      <c r="T23" s="490" t="e">
        <f t="shared" si="2"/>
        <v>#DIV/0!</v>
      </c>
      <c r="U23" s="490" t="e">
        <f t="shared" si="2"/>
        <v>#DIV/0!</v>
      </c>
      <c r="V23" s="543" t="e">
        <f t="shared" si="2"/>
        <v>#DIV/0!</v>
      </c>
      <c r="W23" s="543" t="e">
        <f t="shared" si="2"/>
        <v>#DIV/0!</v>
      </c>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row>
    <row r="24" spans="1:310" s="37" customFormat="1" x14ac:dyDescent="0.3">
      <c r="A24" s="573"/>
      <c r="B24" s="36" t="s">
        <v>23</v>
      </c>
      <c r="C24" s="104">
        <f>'Rafmagn og heitt vatn'!J14</f>
        <v>0</v>
      </c>
      <c r="D24" s="104">
        <f>'Rafmagn og heitt vatn'!J23</f>
        <v>0</v>
      </c>
      <c r="E24" s="103">
        <f>'Rafmagn og heitt vatn'!J32</f>
        <v>0</v>
      </c>
      <c r="F24" s="103">
        <f>'Rafmagn og heitt vatn'!J41</f>
        <v>0</v>
      </c>
      <c r="G24" s="103">
        <f>'Rafmagn og heitt vatn'!J50</f>
        <v>0</v>
      </c>
      <c r="H24" s="356">
        <f>'Rafmagn og heitt vatn'!M59</f>
        <v>0</v>
      </c>
      <c r="I24" s="356">
        <f>'Rafmagn og heitt vatn'!M68</f>
        <v>0</v>
      </c>
      <c r="J24" s="356">
        <f>'Rafmagn og heitt vatn'!M77</f>
        <v>0</v>
      </c>
      <c r="K24" s="356">
        <f>'Rafmagn og heitt vatn'!M86</f>
        <v>0</v>
      </c>
      <c r="L24" s="356">
        <f>'Rafmagn og heitt vatn'!M95</f>
        <v>0</v>
      </c>
      <c r="M24" s="356">
        <f>'Rafmagn og heitt vatn'!M104</f>
        <v>0</v>
      </c>
      <c r="N24" s="488" t="e">
        <f t="shared" si="2"/>
        <v>#DIV/0!</v>
      </c>
      <c r="O24" s="488" t="e">
        <f t="shared" si="2"/>
        <v>#DIV/0!</v>
      </c>
      <c r="P24" s="488" t="e">
        <f t="shared" si="2"/>
        <v>#DIV/0!</v>
      </c>
      <c r="Q24" s="490" t="e">
        <f t="shared" si="2"/>
        <v>#DIV/0!</v>
      </c>
      <c r="R24" s="490" t="e">
        <f t="shared" si="2"/>
        <v>#DIV/0!</v>
      </c>
      <c r="S24" s="490" t="e">
        <f t="shared" si="2"/>
        <v>#DIV/0!</v>
      </c>
      <c r="T24" s="490" t="e">
        <f t="shared" si="2"/>
        <v>#DIV/0!</v>
      </c>
      <c r="U24" s="490" t="e">
        <f t="shared" si="2"/>
        <v>#DIV/0!</v>
      </c>
      <c r="V24" s="543" t="e">
        <f t="shared" si="2"/>
        <v>#DIV/0!</v>
      </c>
      <c r="W24" s="543" t="e">
        <f t="shared" si="2"/>
        <v>#DIV/0!</v>
      </c>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c r="IX24" s="38"/>
      <c r="IY24" s="38"/>
      <c r="IZ24" s="38"/>
      <c r="JA24" s="38"/>
      <c r="JB24" s="38"/>
      <c r="JC24" s="38"/>
      <c r="JD24" s="38"/>
      <c r="JE24" s="38"/>
      <c r="JF24" s="38"/>
      <c r="JG24" s="38"/>
      <c r="JH24" s="38"/>
      <c r="JI24" s="38"/>
      <c r="JJ24" s="38"/>
      <c r="JK24" s="38"/>
      <c r="JL24" s="38"/>
      <c r="JM24" s="38"/>
      <c r="JN24" s="38"/>
      <c r="JO24" s="38"/>
      <c r="JP24" s="38"/>
      <c r="JQ24" s="38"/>
      <c r="JR24" s="38"/>
      <c r="JS24" s="38"/>
      <c r="JT24" s="38"/>
      <c r="JU24" s="38"/>
      <c r="JV24" s="38"/>
      <c r="JW24" s="38"/>
      <c r="JX24" s="38"/>
      <c r="JY24" s="38"/>
      <c r="JZ24" s="38"/>
      <c r="KA24" s="38"/>
      <c r="KB24" s="38"/>
      <c r="KC24" s="38"/>
      <c r="KD24" s="38"/>
      <c r="KE24" s="38"/>
      <c r="KF24" s="38"/>
      <c r="KG24" s="38"/>
      <c r="KH24" s="38"/>
      <c r="KI24" s="38"/>
      <c r="KJ24" s="38"/>
      <c r="KK24" s="38"/>
      <c r="KL24" s="38"/>
      <c r="KM24" s="38"/>
      <c r="KN24" s="38"/>
      <c r="KO24" s="38"/>
      <c r="KP24" s="38"/>
      <c r="KQ24" s="38"/>
      <c r="KR24" s="38"/>
      <c r="KS24" s="38"/>
      <c r="KT24" s="38"/>
      <c r="KU24" s="38"/>
      <c r="KV24" s="38"/>
      <c r="KW24" s="38"/>
      <c r="KX24" s="38"/>
    </row>
    <row r="25" spans="1:310" s="37" customFormat="1" ht="18.75" customHeight="1" x14ac:dyDescent="0.3">
      <c r="A25" s="573"/>
      <c r="B25" s="36" t="s">
        <v>100</v>
      </c>
      <c r="C25" s="61" t="e">
        <f>'Rafmagn og heitt vatn'!L14</f>
        <v>#DIV/0!</v>
      </c>
      <c r="D25" s="61" t="e">
        <f>'Rafmagn og heitt vatn'!L23</f>
        <v>#DIV/0!</v>
      </c>
      <c r="E25" s="61" t="e">
        <f>'Rafmagn og heitt vatn'!L32</f>
        <v>#DIV/0!</v>
      </c>
      <c r="F25" s="61" t="e">
        <f>'Rafmagn og heitt vatn'!L41</f>
        <v>#DIV/0!</v>
      </c>
      <c r="G25" s="355" t="e">
        <f>'Rafmagn og heitt vatn'!L50</f>
        <v>#DIV/0!</v>
      </c>
      <c r="H25" s="355" t="str">
        <f>'Rafmagn og heitt vatn'!O59</f>
        <v/>
      </c>
      <c r="I25" s="355" t="e">
        <f>'Rafmagn og heitt vatn'!O68</f>
        <v>#DIV/0!</v>
      </c>
      <c r="J25" s="355" t="e">
        <f>'Rafmagn og heitt vatn'!O77</f>
        <v>#DIV/0!</v>
      </c>
      <c r="K25" s="355" t="e">
        <f>'Rafmagn og heitt vatn'!O86</f>
        <v>#DIV/0!</v>
      </c>
      <c r="L25" s="355" t="e">
        <f>'Rafmagn og heitt vatn'!O95</f>
        <v>#DIV/0!</v>
      </c>
      <c r="M25" s="355" t="e">
        <f>'Rafmagn og heitt vatn'!O104</f>
        <v>#DIV/0!</v>
      </c>
      <c r="N25" s="488" t="e">
        <f t="shared" si="2"/>
        <v>#DIV/0!</v>
      </c>
      <c r="O25" s="488" t="e">
        <f t="shared" si="2"/>
        <v>#DIV/0!</v>
      </c>
      <c r="P25" s="488" t="e">
        <f t="shared" si="2"/>
        <v>#DIV/0!</v>
      </c>
      <c r="Q25" s="490" t="e">
        <f t="shared" si="2"/>
        <v>#DIV/0!</v>
      </c>
      <c r="R25" s="490" t="e">
        <f t="shared" si="2"/>
        <v>#VALUE!</v>
      </c>
      <c r="S25" s="490" t="e">
        <f t="shared" si="2"/>
        <v>#DIV/0!</v>
      </c>
      <c r="T25" s="490" t="e">
        <f t="shared" si="2"/>
        <v>#DIV/0!</v>
      </c>
      <c r="U25" s="490" t="e">
        <f t="shared" si="2"/>
        <v>#DIV/0!</v>
      </c>
      <c r="V25" s="543" t="e">
        <f t="shared" si="2"/>
        <v>#DIV/0!</v>
      </c>
      <c r="W25" s="543" t="e">
        <f t="shared" si="2"/>
        <v>#DIV/0!</v>
      </c>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row>
    <row r="26" spans="1:310" s="37" customFormat="1" ht="15.75" customHeight="1" x14ac:dyDescent="0.3">
      <c r="A26" s="573"/>
      <c r="B26" s="36" t="s">
        <v>66</v>
      </c>
      <c r="C26" s="64" t="e">
        <f>'Rafmagn og heitt vatn'!M14</f>
        <v>#DIV/0!</v>
      </c>
      <c r="D26" s="64" t="e">
        <f>'Rafmagn og heitt vatn'!M23</f>
        <v>#DIV/0!</v>
      </c>
      <c r="E26" s="64" t="e">
        <f>'Rafmagn og heitt vatn'!M32</f>
        <v>#DIV/0!</v>
      </c>
      <c r="F26" s="64" t="e">
        <f>'Rafmagn og heitt vatn'!M41</f>
        <v>#DIV/0!</v>
      </c>
      <c r="G26" s="64" t="e">
        <f>'Rafmagn og heitt vatn'!M50</f>
        <v>#DIV/0!</v>
      </c>
      <c r="H26" s="64" t="str">
        <f>'Rafmagn og heitt vatn'!P59</f>
        <v/>
      </c>
      <c r="I26" s="64" t="e">
        <f>'Rafmagn og heitt vatn'!P68</f>
        <v>#DIV/0!</v>
      </c>
      <c r="J26" s="64" t="e">
        <f>'Rafmagn og heitt vatn'!P77</f>
        <v>#DIV/0!</v>
      </c>
      <c r="K26" s="64" t="e">
        <f>'Rafmagn og heitt vatn'!P86</f>
        <v>#DIV/0!</v>
      </c>
      <c r="L26" s="64" t="e">
        <f>'Rafmagn og heitt vatn'!P95</f>
        <v>#DIV/0!</v>
      </c>
      <c r="M26" s="64" t="e">
        <f>'Rafmagn og heitt vatn'!P104</f>
        <v>#DIV/0!</v>
      </c>
      <c r="N26" s="488" t="e">
        <f t="shared" ref="N26:N27" si="3">(D26/C26)-1</f>
        <v>#DIV/0!</v>
      </c>
      <c r="O26" s="488" t="e">
        <f t="shared" ref="O26:O27" si="4">(E26/D26)-1</f>
        <v>#DIV/0!</v>
      </c>
      <c r="P26" s="488" t="e">
        <f t="shared" ref="P26:P27" si="5">(F26/E26)-1</f>
        <v>#DIV/0!</v>
      </c>
      <c r="Q26" s="490" t="e">
        <f t="shared" ref="Q26:Q27" si="6">(G26/F26)-1</f>
        <v>#DIV/0!</v>
      </c>
      <c r="R26" s="490" t="e">
        <f t="shared" ref="R26:R27" si="7">(H26/G26)-1</f>
        <v>#VALUE!</v>
      </c>
      <c r="S26" s="490" t="e">
        <f t="shared" ref="S26:S27" si="8">(I26/H26)-1</f>
        <v>#DIV/0!</v>
      </c>
      <c r="T26" s="490" t="e">
        <f t="shared" ref="T26:T27" si="9">(J26/I26)-1</f>
        <v>#DIV/0!</v>
      </c>
      <c r="U26" s="490" t="e">
        <f t="shared" ref="U26:U27" si="10">(K26/J26)-1</f>
        <v>#DIV/0!</v>
      </c>
      <c r="V26" s="543" t="e">
        <f t="shared" ref="V26:V27" si="11">(L26/K26)-1</f>
        <v>#DIV/0!</v>
      </c>
      <c r="W26" s="543" t="e">
        <f t="shared" ref="W26:W27" si="12">(M26/L26)-1</f>
        <v>#DIV/0!</v>
      </c>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row>
    <row r="27" spans="1:310" s="37" customFormat="1" ht="15.75" customHeight="1" x14ac:dyDescent="0.35">
      <c r="A27" s="516"/>
      <c r="B27" s="36" t="s">
        <v>234</v>
      </c>
      <c r="C27" s="64" t="e">
        <f>'Rafmagn og heitt vatn'!H14</f>
        <v>#DIV/0!</v>
      </c>
      <c r="D27" s="64" t="e">
        <f>'Rafmagn og heitt vatn'!H23</f>
        <v>#DIV/0!</v>
      </c>
      <c r="E27" s="64" t="e">
        <f>'Rafmagn og heitt vatn'!H32</f>
        <v>#DIV/0!</v>
      </c>
      <c r="F27" s="64" t="e">
        <f>'Rafmagn og heitt vatn'!H41</f>
        <v>#DIV/0!</v>
      </c>
      <c r="G27" s="64" t="e">
        <f>'Rafmagn og heitt vatn'!H50</f>
        <v>#DIV/0!</v>
      </c>
      <c r="H27" s="64" t="e">
        <f>'Rafmagn og heitt vatn'!H59</f>
        <v>#DIV/0!</v>
      </c>
      <c r="I27" s="64" t="e">
        <f>'Rafmagn og heitt vatn'!H68</f>
        <v>#DIV/0!</v>
      </c>
      <c r="J27" s="64" t="e">
        <f>'Rafmagn og heitt vatn'!H77</f>
        <v>#DIV/0!</v>
      </c>
      <c r="K27" s="64" t="e">
        <f>'Rafmagn og heitt vatn'!H86</f>
        <v>#DIV/0!</v>
      </c>
      <c r="L27" s="64" t="e">
        <f>'Rafmagn og heitt vatn'!H95</f>
        <v>#DIV/0!</v>
      </c>
      <c r="M27" s="64" t="e">
        <f>'Rafmagn og heitt vatn'!H104</f>
        <v>#DIV/0!</v>
      </c>
      <c r="N27" s="495" t="e">
        <f t="shared" si="3"/>
        <v>#DIV/0!</v>
      </c>
      <c r="O27" s="495" t="e">
        <f t="shared" si="4"/>
        <v>#DIV/0!</v>
      </c>
      <c r="P27" s="495" t="e">
        <f t="shared" si="5"/>
        <v>#DIV/0!</v>
      </c>
      <c r="Q27" s="497" t="e">
        <f t="shared" si="6"/>
        <v>#DIV/0!</v>
      </c>
      <c r="R27" s="497" t="e">
        <f t="shared" si="7"/>
        <v>#DIV/0!</v>
      </c>
      <c r="S27" s="497" t="e">
        <f t="shared" si="8"/>
        <v>#DIV/0!</v>
      </c>
      <c r="T27" s="497" t="e">
        <f t="shared" si="9"/>
        <v>#DIV/0!</v>
      </c>
      <c r="U27" s="497" t="e">
        <f t="shared" si="10"/>
        <v>#DIV/0!</v>
      </c>
      <c r="V27" s="497" t="e">
        <f t="shared" si="11"/>
        <v>#DIV/0!</v>
      </c>
      <c r="W27" s="497" t="e">
        <f t="shared" si="12"/>
        <v>#DIV/0!</v>
      </c>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c r="IX27" s="38"/>
      <c r="IY27" s="38"/>
      <c r="IZ27" s="38"/>
      <c r="JA27" s="38"/>
      <c r="JB27" s="38"/>
      <c r="JC27" s="38"/>
      <c r="JD27" s="38"/>
      <c r="JE27" s="38"/>
      <c r="JF27" s="38"/>
      <c r="JG27" s="38"/>
      <c r="JH27" s="38"/>
      <c r="JI27" s="38"/>
      <c r="JJ27" s="38"/>
      <c r="JK27" s="38"/>
      <c r="JL27" s="38"/>
      <c r="JM27" s="38"/>
      <c r="JN27" s="38"/>
      <c r="JO27" s="38"/>
      <c r="JP27" s="38"/>
      <c r="JQ27" s="38"/>
      <c r="JR27" s="38"/>
      <c r="JS27" s="38"/>
      <c r="JT27" s="38"/>
      <c r="JU27" s="38"/>
      <c r="JV27" s="38"/>
      <c r="JW27" s="38"/>
      <c r="JX27" s="38"/>
      <c r="JY27" s="38"/>
      <c r="JZ27" s="38"/>
      <c r="KA27" s="38"/>
      <c r="KB27" s="38"/>
      <c r="KC27" s="38"/>
      <c r="KD27" s="38"/>
      <c r="KE27" s="38"/>
      <c r="KF27" s="38"/>
      <c r="KG27" s="38"/>
      <c r="KH27" s="38"/>
      <c r="KI27" s="38"/>
      <c r="KJ27" s="38"/>
      <c r="KK27" s="38"/>
      <c r="KL27" s="38"/>
      <c r="KM27" s="38"/>
      <c r="KN27" s="38"/>
      <c r="KO27" s="38"/>
      <c r="KP27" s="38"/>
      <c r="KQ27" s="38"/>
      <c r="KR27" s="38"/>
      <c r="KS27" s="38"/>
      <c r="KT27" s="38"/>
      <c r="KU27" s="38"/>
      <c r="KV27" s="38"/>
      <c r="KW27" s="38"/>
      <c r="KX27" s="38"/>
    </row>
    <row r="28" spans="1:310" s="38" customFormat="1" ht="14.25" customHeight="1" x14ac:dyDescent="0.3">
      <c r="B28" s="44"/>
      <c r="C28" s="46"/>
      <c r="D28" s="46"/>
      <c r="E28" s="46"/>
      <c r="F28" s="46"/>
      <c r="G28" s="46"/>
      <c r="H28" s="46"/>
      <c r="I28" s="46"/>
      <c r="J28" s="46"/>
      <c r="K28" s="46"/>
      <c r="L28" s="46"/>
      <c r="M28" s="46"/>
      <c r="N28" s="21"/>
      <c r="O28" s="21"/>
      <c r="P28" s="21"/>
      <c r="Q28" s="21"/>
      <c r="R28" s="199"/>
    </row>
    <row r="29" spans="1:310" s="37" customFormat="1" ht="27" customHeight="1" x14ac:dyDescent="0.35">
      <c r="A29" s="567" t="s">
        <v>130</v>
      </c>
      <c r="B29" s="568"/>
      <c r="C29" s="568"/>
      <c r="D29" s="568"/>
      <c r="E29" s="568"/>
      <c r="F29" s="568"/>
      <c r="G29" s="568"/>
      <c r="H29" s="568"/>
      <c r="I29" s="568"/>
      <c r="J29" s="568"/>
      <c r="K29" s="568"/>
      <c r="L29" s="568"/>
      <c r="M29" s="568"/>
      <c r="N29" s="568"/>
      <c r="O29" s="568"/>
      <c r="P29" s="568"/>
      <c r="Q29" s="568"/>
      <c r="R29" s="568"/>
      <c r="S29" s="568"/>
      <c r="T29" s="568"/>
      <c r="U29" s="568"/>
      <c r="V29" s="568"/>
      <c r="W29" s="56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row>
    <row r="30" spans="1:310" s="37" customFormat="1" ht="18" x14ac:dyDescent="0.35">
      <c r="A30" s="571" t="s">
        <v>130</v>
      </c>
      <c r="B30" s="36" t="s">
        <v>106</v>
      </c>
      <c r="C30" s="208" t="e">
        <f>Samgöngur!E14+Samgöngur!H30</f>
        <v>#DIV/0!</v>
      </c>
      <c r="D30" s="208" t="e">
        <f>Samgöngur!E49+Samgöngur!H65</f>
        <v>#DIV/0!</v>
      </c>
      <c r="E30" s="209" t="e">
        <f>Samgöngur!E84+Samgöngur!H100</f>
        <v>#DIV/0!</v>
      </c>
      <c r="F30" s="209" t="e">
        <f>Samgöngur!E119+Samgöngur!H135</f>
        <v>#DIV/0!</v>
      </c>
      <c r="G30" s="209" t="e">
        <f>Samgöngur!E154+Samgöngur!H170</f>
        <v>#DIV/0!</v>
      </c>
      <c r="H30" s="476" t="e">
        <f>Samgöngur!E189+Samgöngur!H205</f>
        <v>#REF!</v>
      </c>
      <c r="I30" s="476" t="e">
        <f>Samgöngur!E224+Samgöngur!H240</f>
        <v>#DIV/0!</v>
      </c>
      <c r="J30" s="476" t="e">
        <f>Samgöngur!E259+Samgöngur!H275</f>
        <v>#DIV/0!</v>
      </c>
      <c r="K30" s="476" t="e">
        <f>Samgöngur!E294+Samgöngur!H310</f>
        <v>#DIV/0!</v>
      </c>
      <c r="L30" s="541" t="e">
        <f>Samgöngur!E329+Samgöngur!H345</f>
        <v>#DIV/0!</v>
      </c>
      <c r="M30" s="541" t="e">
        <f>Samgöngur!E369+Samgöngur!H380</f>
        <v>#DIV/0!</v>
      </c>
      <c r="N30" s="488" t="e">
        <f t="shared" ref="N30:P34" si="13">(D30/C30)-1</f>
        <v>#DIV/0!</v>
      </c>
      <c r="O30" s="488" t="e">
        <f t="shared" si="13"/>
        <v>#DIV/0!</v>
      </c>
      <c r="P30" s="488" t="e">
        <f t="shared" si="13"/>
        <v>#DIV/0!</v>
      </c>
      <c r="Q30" s="488" t="e">
        <f t="shared" ref="Q30:W34" si="14">(G30/F30)-1</f>
        <v>#DIV/0!</v>
      </c>
      <c r="R30" s="488" t="e">
        <f t="shared" si="14"/>
        <v>#REF!</v>
      </c>
      <c r="S30" s="488" t="e">
        <f t="shared" si="14"/>
        <v>#DIV/0!</v>
      </c>
      <c r="T30" s="488" t="e">
        <f t="shared" si="14"/>
        <v>#DIV/0!</v>
      </c>
      <c r="U30" s="488" t="e">
        <f t="shared" si="14"/>
        <v>#DIV/0!</v>
      </c>
      <c r="V30" s="488" t="e">
        <f t="shared" si="14"/>
        <v>#DIV/0!</v>
      </c>
      <c r="W30" s="543" t="e">
        <f t="shared" si="14"/>
        <v>#DIV/0!</v>
      </c>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c r="IW30" s="38"/>
      <c r="IX30" s="38"/>
      <c r="IY30" s="38"/>
      <c r="IZ30" s="38"/>
      <c r="JA30" s="38"/>
      <c r="JB30" s="38"/>
      <c r="JC30" s="38"/>
      <c r="JD30" s="38"/>
      <c r="JE30" s="38"/>
      <c r="JF30" s="38"/>
      <c r="JG30" s="38"/>
      <c r="JH30" s="38"/>
      <c r="JI30" s="38"/>
      <c r="JJ30" s="38"/>
      <c r="JK30" s="38"/>
      <c r="JL30" s="38"/>
      <c r="JM30" s="38"/>
      <c r="JN30" s="38"/>
      <c r="JO30" s="38"/>
      <c r="JP30" s="38"/>
      <c r="JQ30" s="38"/>
      <c r="JR30" s="38"/>
      <c r="JS30" s="38"/>
      <c r="JT30" s="38"/>
      <c r="JU30" s="38"/>
      <c r="JV30" s="38"/>
      <c r="JW30" s="38"/>
      <c r="JX30" s="38"/>
      <c r="JY30" s="38"/>
      <c r="JZ30" s="38"/>
      <c r="KA30" s="38"/>
      <c r="KB30" s="38"/>
      <c r="KC30" s="38"/>
      <c r="KD30" s="38"/>
      <c r="KE30" s="38"/>
      <c r="KF30" s="38"/>
      <c r="KG30" s="38"/>
      <c r="KH30" s="38"/>
      <c r="KI30" s="38"/>
      <c r="KJ30" s="38"/>
      <c r="KK30" s="38"/>
      <c r="KL30" s="38"/>
      <c r="KM30" s="38"/>
      <c r="KN30" s="38"/>
      <c r="KO30" s="38"/>
      <c r="KP30" s="38"/>
      <c r="KQ30" s="38"/>
      <c r="KR30" s="38"/>
      <c r="KS30" s="38"/>
      <c r="KT30" s="38"/>
      <c r="KU30" s="38"/>
      <c r="KV30" s="38"/>
      <c r="KW30" s="38"/>
      <c r="KX30" s="38"/>
    </row>
    <row r="31" spans="1:310" s="37" customFormat="1" ht="18" x14ac:dyDescent="0.35">
      <c r="A31" s="571"/>
      <c r="B31" s="36" t="s">
        <v>107</v>
      </c>
      <c r="C31" s="210" t="e">
        <f>Samgöngur!Q13</f>
        <v>#DIV/0!</v>
      </c>
      <c r="D31" s="210" t="e">
        <f>Samgöngur!Q48</f>
        <v>#DIV/0!</v>
      </c>
      <c r="E31" s="210" t="e">
        <f>Samgöngur!Q83</f>
        <v>#DIV/0!</v>
      </c>
      <c r="F31" s="210" t="e">
        <f>Samgöngur!Q118</f>
        <v>#DIV/0!</v>
      </c>
      <c r="G31" s="210" t="e">
        <f>Samgöngur!Q153</f>
        <v>#DIV/0!</v>
      </c>
      <c r="H31" s="210" t="e">
        <f>Samgöngur!Q188</f>
        <v>#DIV/0!</v>
      </c>
      <c r="I31" s="210" t="e">
        <f>Samgöngur!Q223</f>
        <v>#DIV/0!</v>
      </c>
      <c r="J31" s="210" t="e">
        <f>Samgöngur!Q258</f>
        <v>#DIV/0!</v>
      </c>
      <c r="K31" s="210" t="e">
        <f>Samgöngur!Q293</f>
        <v>#DIV/0!</v>
      </c>
      <c r="L31" s="210" t="e">
        <f>Samgöngur!Q328</f>
        <v>#DIV/0!</v>
      </c>
      <c r="M31" s="210" t="e">
        <f>Samgöngur!Q363</f>
        <v>#DIV/0!</v>
      </c>
      <c r="N31" s="488" t="e">
        <f t="shared" si="13"/>
        <v>#DIV/0!</v>
      </c>
      <c r="O31" s="488" t="e">
        <f t="shared" si="13"/>
        <v>#DIV/0!</v>
      </c>
      <c r="P31" s="488" t="e">
        <f t="shared" si="13"/>
        <v>#DIV/0!</v>
      </c>
      <c r="Q31" s="488" t="e">
        <f t="shared" si="14"/>
        <v>#DIV/0!</v>
      </c>
      <c r="R31" s="488" t="e">
        <f t="shared" si="14"/>
        <v>#DIV/0!</v>
      </c>
      <c r="S31" s="488" t="e">
        <f t="shared" si="14"/>
        <v>#DIV/0!</v>
      </c>
      <c r="T31" s="488" t="e">
        <f t="shared" si="14"/>
        <v>#DIV/0!</v>
      </c>
      <c r="U31" s="488" t="e">
        <f t="shared" si="14"/>
        <v>#DIV/0!</v>
      </c>
      <c r="V31" s="488" t="e">
        <f t="shared" si="14"/>
        <v>#DIV/0!</v>
      </c>
      <c r="W31" s="543" t="e">
        <f t="shared" si="14"/>
        <v>#DIV/0!</v>
      </c>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c r="IX31" s="38"/>
      <c r="IY31" s="38"/>
      <c r="IZ31" s="38"/>
      <c r="JA31" s="38"/>
      <c r="JB31" s="38"/>
      <c r="JC31" s="38"/>
      <c r="JD31" s="38"/>
      <c r="JE31" s="38"/>
      <c r="JF31" s="38"/>
      <c r="JG31" s="38"/>
      <c r="JH31" s="38"/>
      <c r="JI31" s="38"/>
      <c r="JJ31" s="38"/>
      <c r="JK31" s="38"/>
      <c r="JL31" s="38"/>
      <c r="JM31" s="38"/>
      <c r="JN31" s="38"/>
      <c r="JO31" s="38"/>
      <c r="JP31" s="38"/>
      <c r="JQ31" s="38"/>
      <c r="JR31" s="38"/>
      <c r="JS31" s="38"/>
      <c r="JT31" s="38"/>
      <c r="JU31" s="38"/>
      <c r="JV31" s="38"/>
      <c r="JW31" s="38"/>
      <c r="JX31" s="38"/>
      <c r="JY31" s="38"/>
      <c r="JZ31" s="38"/>
      <c r="KA31" s="38"/>
      <c r="KB31" s="38"/>
      <c r="KC31" s="38"/>
      <c r="KD31" s="38"/>
      <c r="KE31" s="38"/>
      <c r="KF31" s="38"/>
      <c r="KG31" s="38"/>
      <c r="KH31" s="38"/>
      <c r="KI31" s="38"/>
      <c r="KJ31" s="38"/>
      <c r="KK31" s="38"/>
      <c r="KL31" s="38"/>
      <c r="KM31" s="38"/>
      <c r="KN31" s="38"/>
      <c r="KO31" s="38"/>
      <c r="KP31" s="38"/>
      <c r="KQ31" s="38"/>
      <c r="KR31" s="38"/>
      <c r="KS31" s="38"/>
      <c r="KT31" s="38"/>
      <c r="KU31" s="38"/>
      <c r="KV31" s="38"/>
      <c r="KW31" s="38"/>
      <c r="KX31" s="38"/>
    </row>
    <row r="32" spans="1:310" s="37" customFormat="1" ht="18" x14ac:dyDescent="0.35">
      <c r="A32" s="571"/>
      <c r="B32" s="36" t="s">
        <v>263</v>
      </c>
      <c r="C32" s="210" t="e">
        <f>Samgöngur!E36</f>
        <v>#DIV/0!</v>
      </c>
      <c r="D32" s="210" t="e">
        <f>Samgöngur!E71</f>
        <v>#DIV/0!</v>
      </c>
      <c r="E32" s="210" t="e">
        <f>Samgöngur!E106</f>
        <v>#DIV/0!</v>
      </c>
      <c r="F32" s="210" t="e">
        <f>Samgöngur!E141</f>
        <v>#DIV/0!</v>
      </c>
      <c r="G32" s="210" t="e">
        <f>Samgöngur!E176</f>
        <v>#DIV/0!</v>
      </c>
      <c r="H32" s="210" t="e">
        <f>Samgöngur!E211</f>
        <v>#DIV/0!</v>
      </c>
      <c r="I32" s="210" t="e">
        <f>Samgöngur!E240</f>
        <v>#DIV/0!</v>
      </c>
      <c r="J32" s="210" t="e">
        <f>Samgöngur!E275</f>
        <v>#DIV/0!</v>
      </c>
      <c r="K32" s="210" t="e">
        <f>Samgöngur!E316</f>
        <v>#DIV/0!</v>
      </c>
      <c r="L32" s="210" t="e">
        <f>Samgöngur!E351</f>
        <v>#DIV/0!</v>
      </c>
      <c r="M32" s="210" t="e">
        <f>Samgöngur!E386</f>
        <v>#DIV/0!</v>
      </c>
      <c r="N32" s="488" t="e">
        <f t="shared" ref="N32" si="15">(D32/C32)-1</f>
        <v>#DIV/0!</v>
      </c>
      <c r="O32" s="488" t="e">
        <f t="shared" ref="O32" si="16">(E32/D32)-1</f>
        <v>#DIV/0!</v>
      </c>
      <c r="P32" s="488" t="e">
        <f t="shared" ref="P32" si="17">(F32/E32)-1</f>
        <v>#DIV/0!</v>
      </c>
      <c r="Q32" s="488" t="e">
        <f t="shared" ref="Q32" si="18">(G32/F32)-1</f>
        <v>#DIV/0!</v>
      </c>
      <c r="R32" s="488" t="e">
        <f t="shared" ref="R32" si="19">(H32/G32)-1</f>
        <v>#DIV/0!</v>
      </c>
      <c r="S32" s="488" t="e">
        <f t="shared" ref="S32" si="20">(I32/H32)-1</f>
        <v>#DIV/0!</v>
      </c>
      <c r="T32" s="488" t="e">
        <f t="shared" ref="T32" si="21">(J32/I32)-1</f>
        <v>#DIV/0!</v>
      </c>
      <c r="U32" s="488" t="e">
        <f t="shared" ref="U32" si="22">(K32/J32)-1</f>
        <v>#DIV/0!</v>
      </c>
      <c r="V32" s="488" t="e">
        <f t="shared" ref="V32" si="23">(L32/K32)-1</f>
        <v>#DIV/0!</v>
      </c>
      <c r="W32" s="543" t="e">
        <f t="shared" ref="W32" si="24">(M32/L32)-1</f>
        <v>#DIV/0!</v>
      </c>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row>
    <row r="33" spans="1:310" s="37" customFormat="1" x14ac:dyDescent="0.3">
      <c r="A33" s="571"/>
      <c r="B33" s="36" t="s">
        <v>59</v>
      </c>
      <c r="C33" s="210" t="e">
        <f>Samgöngur!G30</f>
        <v>#DIV/0!</v>
      </c>
      <c r="D33" s="210" t="e">
        <f>Samgöngur!G65</f>
        <v>#DIV/0!</v>
      </c>
      <c r="E33" s="210" t="e">
        <f>Samgöngur!G100</f>
        <v>#DIV/0!</v>
      </c>
      <c r="F33" s="210" t="e">
        <f>Samgöngur!G135</f>
        <v>#DIV/0!</v>
      </c>
      <c r="G33" s="210" t="e">
        <f>Samgöngur!G170</f>
        <v>#DIV/0!</v>
      </c>
      <c r="H33" s="101" t="e">
        <f>Samgöngur!G205</f>
        <v>#DIV/0!</v>
      </c>
      <c r="I33" s="101" t="e">
        <f>Samgöngur!G240</f>
        <v>#DIV/0!</v>
      </c>
      <c r="J33" s="101" t="e">
        <f>Samgöngur!G275</f>
        <v>#DIV/0!</v>
      </c>
      <c r="K33" s="101" t="e">
        <f>Samgöngur!G310</f>
        <v>#DIV/0!</v>
      </c>
      <c r="L33" s="101" t="e">
        <f>Samgöngur!G345</f>
        <v>#DIV/0!</v>
      </c>
      <c r="M33" s="101" t="e">
        <f>Samgöngur!G380</f>
        <v>#DIV/0!</v>
      </c>
      <c r="N33" s="488" t="e">
        <f t="shared" si="13"/>
        <v>#DIV/0!</v>
      </c>
      <c r="O33" s="488" t="e">
        <f t="shared" si="13"/>
        <v>#DIV/0!</v>
      </c>
      <c r="P33" s="488" t="e">
        <f t="shared" si="13"/>
        <v>#DIV/0!</v>
      </c>
      <c r="Q33" s="488" t="e">
        <f t="shared" si="14"/>
        <v>#DIV/0!</v>
      </c>
      <c r="R33" s="488" t="e">
        <f t="shared" si="14"/>
        <v>#DIV/0!</v>
      </c>
      <c r="S33" s="488" t="e">
        <f t="shared" si="14"/>
        <v>#DIV/0!</v>
      </c>
      <c r="T33" s="488" t="e">
        <f t="shared" si="14"/>
        <v>#DIV/0!</v>
      </c>
      <c r="U33" s="488" t="e">
        <f t="shared" si="14"/>
        <v>#DIV/0!</v>
      </c>
      <c r="V33" s="488" t="e">
        <f t="shared" si="14"/>
        <v>#DIV/0!</v>
      </c>
      <c r="W33" s="543" t="e">
        <f t="shared" si="14"/>
        <v>#DIV/0!</v>
      </c>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c r="IX33" s="38"/>
      <c r="IY33" s="38"/>
      <c r="IZ33" s="38"/>
      <c r="JA33" s="38"/>
      <c r="JB33" s="38"/>
      <c r="JC33" s="38"/>
      <c r="JD33" s="38"/>
      <c r="JE33" s="38"/>
      <c r="JF33" s="38"/>
      <c r="JG33" s="38"/>
      <c r="JH33" s="38"/>
      <c r="JI33" s="38"/>
      <c r="JJ33" s="38"/>
      <c r="JK33" s="38"/>
      <c r="JL33" s="38"/>
      <c r="JM33" s="38"/>
      <c r="JN33" s="38"/>
      <c r="JO33" s="38"/>
      <c r="JP33" s="38"/>
      <c r="JQ33" s="38"/>
      <c r="JR33" s="38"/>
      <c r="JS33" s="38"/>
      <c r="JT33" s="38"/>
      <c r="JU33" s="38"/>
      <c r="JV33" s="38"/>
      <c r="JW33" s="38"/>
      <c r="JX33" s="38"/>
      <c r="JY33" s="38"/>
      <c r="JZ33" s="38"/>
      <c r="KA33" s="38"/>
      <c r="KB33" s="38"/>
      <c r="KC33" s="38"/>
      <c r="KD33" s="38"/>
      <c r="KE33" s="38"/>
      <c r="KF33" s="38"/>
      <c r="KG33" s="38"/>
      <c r="KH33" s="38"/>
      <c r="KI33" s="38"/>
      <c r="KJ33" s="38"/>
      <c r="KK33" s="38"/>
      <c r="KL33" s="38"/>
      <c r="KM33" s="38"/>
      <c r="KN33" s="38"/>
      <c r="KO33" s="38"/>
      <c r="KP33" s="38"/>
      <c r="KQ33" s="38"/>
      <c r="KR33" s="38"/>
      <c r="KS33" s="38"/>
      <c r="KT33" s="38"/>
      <c r="KU33" s="38"/>
      <c r="KV33" s="38"/>
      <c r="KW33" s="38"/>
      <c r="KX33" s="38"/>
    </row>
    <row r="34" spans="1:310" s="37" customFormat="1" x14ac:dyDescent="0.3">
      <c r="A34" s="571"/>
      <c r="B34" s="36" t="s">
        <v>60</v>
      </c>
      <c r="C34" s="210" t="e">
        <f>Samgöngur!P13</f>
        <v>#DIV/0!</v>
      </c>
      <c r="D34" s="211" t="e">
        <f>Samgöngur!P48</f>
        <v>#DIV/0!</v>
      </c>
      <c r="E34" s="210" t="e">
        <f>Samgöngur!P83</f>
        <v>#DIV/0!</v>
      </c>
      <c r="F34" s="210" t="e">
        <f>Samgöngur!P118</f>
        <v>#DIV/0!</v>
      </c>
      <c r="G34" s="210" t="e">
        <f>Samgöngur!P153</f>
        <v>#DIV/0!</v>
      </c>
      <c r="H34" s="101" t="e">
        <f>Samgöngur!P188</f>
        <v>#DIV/0!</v>
      </c>
      <c r="I34" s="101" t="e">
        <f>Samgöngur!P223</f>
        <v>#DIV/0!</v>
      </c>
      <c r="J34" s="101" t="e">
        <f>Samgöngur!P258</f>
        <v>#DIV/0!</v>
      </c>
      <c r="K34" s="101" t="e">
        <f>Samgöngur!P293</f>
        <v>#DIV/0!</v>
      </c>
      <c r="L34" s="101" t="e">
        <f>Samgöngur!P328</f>
        <v>#DIV/0!</v>
      </c>
      <c r="M34" s="101" t="e">
        <f>Samgöngur!P363</f>
        <v>#DIV/0!</v>
      </c>
      <c r="N34" s="488" t="e">
        <f t="shared" si="13"/>
        <v>#DIV/0!</v>
      </c>
      <c r="O34" s="488" t="e">
        <f t="shared" si="13"/>
        <v>#DIV/0!</v>
      </c>
      <c r="P34" s="493" t="e">
        <f t="shared" si="13"/>
        <v>#DIV/0!</v>
      </c>
      <c r="Q34" s="488" t="e">
        <f t="shared" si="14"/>
        <v>#DIV/0!</v>
      </c>
      <c r="R34" s="493" t="e">
        <f t="shared" si="14"/>
        <v>#DIV/0!</v>
      </c>
      <c r="S34" s="488" t="e">
        <f t="shared" si="14"/>
        <v>#DIV/0!</v>
      </c>
      <c r="T34" s="493" t="e">
        <f t="shared" si="14"/>
        <v>#DIV/0!</v>
      </c>
      <c r="U34" s="488" t="e">
        <f t="shared" si="14"/>
        <v>#DIV/0!</v>
      </c>
      <c r="V34" s="493" t="e">
        <f t="shared" si="14"/>
        <v>#DIV/0!</v>
      </c>
      <c r="W34" s="543" t="e">
        <f t="shared" si="14"/>
        <v>#DIV/0!</v>
      </c>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c r="IX34" s="38"/>
      <c r="IY34" s="38"/>
      <c r="IZ34" s="38"/>
      <c r="JA34" s="38"/>
      <c r="JB34" s="38"/>
      <c r="JC34" s="38"/>
      <c r="JD34" s="38"/>
      <c r="JE34" s="38"/>
      <c r="JF34" s="38"/>
      <c r="JG34" s="38"/>
      <c r="JH34" s="38"/>
      <c r="JI34" s="38"/>
      <c r="JJ34" s="38"/>
      <c r="JK34" s="38"/>
      <c r="JL34" s="38"/>
      <c r="JM34" s="38"/>
      <c r="JN34" s="38"/>
      <c r="JO34" s="38"/>
      <c r="JP34" s="38"/>
      <c r="JQ34" s="38"/>
      <c r="JR34" s="38"/>
      <c r="JS34" s="38"/>
      <c r="JT34" s="38"/>
      <c r="JU34" s="38"/>
      <c r="JV34" s="38"/>
      <c r="JW34" s="38"/>
      <c r="JX34" s="38"/>
      <c r="JY34" s="38"/>
      <c r="JZ34" s="38"/>
      <c r="KA34" s="38"/>
      <c r="KB34" s="38"/>
      <c r="KC34" s="38"/>
      <c r="KD34" s="38"/>
      <c r="KE34" s="38"/>
      <c r="KF34" s="38"/>
      <c r="KG34" s="38"/>
      <c r="KH34" s="38"/>
      <c r="KI34" s="38"/>
      <c r="KJ34" s="38"/>
      <c r="KK34" s="38"/>
      <c r="KL34" s="38"/>
      <c r="KM34" s="38"/>
      <c r="KN34" s="38"/>
      <c r="KO34" s="38"/>
      <c r="KP34" s="38"/>
      <c r="KQ34" s="38"/>
      <c r="KR34" s="38"/>
      <c r="KS34" s="38"/>
      <c r="KT34" s="38"/>
      <c r="KU34" s="38"/>
      <c r="KV34" s="38"/>
      <c r="KW34" s="38"/>
      <c r="KX34" s="38"/>
    </row>
    <row r="35" spans="1:310" s="37" customFormat="1" ht="15.75" customHeight="1" x14ac:dyDescent="0.3">
      <c r="A35" s="571"/>
      <c r="B35" s="36" t="s">
        <v>147</v>
      </c>
      <c r="C35" s="208"/>
      <c r="D35" s="208"/>
      <c r="E35" s="208"/>
      <c r="F35" s="208"/>
      <c r="G35" s="208"/>
      <c r="H35" s="254" t="str">
        <f>Samgöngusamningar!D12</f>
        <v/>
      </c>
      <c r="I35" s="208" t="str">
        <f>Samgöngusamningar!D21</f>
        <v/>
      </c>
      <c r="J35" s="254" t="str">
        <f>Samgöngusamningar!D30</f>
        <v/>
      </c>
      <c r="K35" s="254" t="str">
        <f>Samgöngusamningar!D39</f>
        <v/>
      </c>
      <c r="L35" s="254" t="str">
        <f>Samgöngusamningar!D48</f>
        <v/>
      </c>
      <c r="M35" s="254" t="str">
        <f>Samgöngusamningar!D57</f>
        <v/>
      </c>
      <c r="N35" s="488" t="e">
        <f t="shared" ref="N35" si="25">(D35/C35)-1</f>
        <v>#DIV/0!</v>
      </c>
      <c r="O35" s="488" t="e">
        <f t="shared" ref="O35" si="26">(E35/D35)-1</f>
        <v>#DIV/0!</v>
      </c>
      <c r="P35" s="488" t="e">
        <f t="shared" ref="P35" si="27">(F35/E35)-1</f>
        <v>#DIV/0!</v>
      </c>
      <c r="Q35" s="488" t="e">
        <f t="shared" ref="Q35" si="28">(G35/F35)-1</f>
        <v>#DIV/0!</v>
      </c>
      <c r="R35" s="488" t="e">
        <f t="shared" ref="R35" si="29">(H35/G35)-1</f>
        <v>#VALUE!</v>
      </c>
      <c r="S35" s="488" t="e">
        <f t="shared" ref="S35" si="30">(I35/H35)-1</f>
        <v>#VALUE!</v>
      </c>
      <c r="T35" s="488" t="e">
        <f t="shared" ref="T35" si="31">(J35/I35)-1</f>
        <v>#VALUE!</v>
      </c>
      <c r="U35" s="488" t="e">
        <f t="shared" ref="U35" si="32">(K35/J35)-1</f>
        <v>#VALUE!</v>
      </c>
      <c r="V35" s="488" t="e">
        <f t="shared" ref="V35" si="33">(L35/K35)-1</f>
        <v>#VALUE!</v>
      </c>
      <c r="W35" s="543" t="e">
        <f t="shared" ref="W35" si="34">(M35/L35)-1</f>
        <v>#VALUE!</v>
      </c>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c r="IX35" s="38"/>
      <c r="IY35" s="38"/>
      <c r="IZ35" s="38"/>
      <c r="JA35" s="38"/>
      <c r="JB35" s="38"/>
      <c r="JC35" s="38"/>
      <c r="JD35" s="38"/>
      <c r="JE35" s="38"/>
      <c r="JF35" s="38"/>
      <c r="JG35" s="38"/>
      <c r="JH35" s="38"/>
      <c r="JI35" s="38"/>
      <c r="JJ35" s="38"/>
      <c r="JK35" s="38"/>
      <c r="JL35" s="38"/>
      <c r="JM35" s="38"/>
      <c r="JN35" s="38"/>
      <c r="JO35" s="38"/>
      <c r="JP35" s="38"/>
      <c r="JQ35" s="38"/>
      <c r="JR35" s="38"/>
      <c r="JS35" s="38"/>
      <c r="JT35" s="38"/>
      <c r="JU35" s="38"/>
      <c r="JV35" s="38"/>
      <c r="JW35" s="38"/>
      <c r="JX35" s="38"/>
      <c r="JY35" s="38"/>
      <c r="JZ35" s="38"/>
      <c r="KA35" s="38"/>
      <c r="KB35" s="38"/>
      <c r="KC35" s="38"/>
      <c r="KD35" s="38"/>
      <c r="KE35" s="38"/>
      <c r="KF35" s="38"/>
      <c r="KG35" s="38"/>
      <c r="KH35" s="38"/>
      <c r="KI35" s="38"/>
      <c r="KJ35" s="38"/>
      <c r="KK35" s="38"/>
      <c r="KL35" s="38"/>
      <c r="KM35" s="38"/>
      <c r="KN35" s="38"/>
      <c r="KO35" s="38"/>
      <c r="KP35" s="38"/>
      <c r="KQ35" s="38"/>
      <c r="KR35" s="38"/>
      <c r="KS35" s="38"/>
      <c r="KT35" s="38"/>
      <c r="KU35" s="38"/>
      <c r="KV35" s="38"/>
      <c r="KW35" s="38"/>
      <c r="KX35" s="38"/>
    </row>
    <row r="36" spans="1:310" s="38" customFormat="1" ht="14.25" customHeight="1" x14ac:dyDescent="0.3">
      <c r="B36" s="44"/>
      <c r="D36" s="47"/>
      <c r="N36" s="21"/>
      <c r="O36" s="21"/>
      <c r="P36" s="21"/>
      <c r="Q36" s="21"/>
    </row>
    <row r="37" spans="1:310" s="37" customFormat="1" ht="27" customHeight="1" x14ac:dyDescent="0.35">
      <c r="A37" s="567" t="s">
        <v>4</v>
      </c>
      <c r="B37" s="568"/>
      <c r="C37" s="568"/>
      <c r="D37" s="568"/>
      <c r="E37" s="568"/>
      <c r="F37" s="568"/>
      <c r="G37" s="568"/>
      <c r="H37" s="568"/>
      <c r="I37" s="568"/>
      <c r="J37" s="568"/>
      <c r="K37" s="568"/>
      <c r="L37" s="568"/>
      <c r="M37" s="568"/>
      <c r="N37" s="568"/>
      <c r="O37" s="568"/>
      <c r="P37" s="568"/>
      <c r="Q37" s="568"/>
      <c r="R37" s="568"/>
      <c r="S37" s="568"/>
      <c r="T37" s="568"/>
      <c r="U37" s="568"/>
      <c r="V37" s="568"/>
      <c r="W37" s="56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c r="KG37" s="38"/>
      <c r="KH37" s="38"/>
      <c r="KI37" s="38"/>
      <c r="KJ37" s="38"/>
      <c r="KK37" s="38"/>
      <c r="KL37" s="38"/>
      <c r="KM37" s="38"/>
      <c r="KN37" s="38"/>
      <c r="KO37" s="38"/>
      <c r="KP37" s="38"/>
      <c r="KQ37" s="38"/>
      <c r="KR37" s="38"/>
      <c r="KS37" s="38"/>
      <c r="KT37" s="38"/>
      <c r="KU37" s="38"/>
      <c r="KV37" s="38"/>
      <c r="KW37" s="38"/>
      <c r="KX37" s="38"/>
    </row>
    <row r="38" spans="1:310" s="37" customFormat="1" x14ac:dyDescent="0.3">
      <c r="A38" s="571" t="s">
        <v>4</v>
      </c>
      <c r="B38" s="36" t="s">
        <v>30</v>
      </c>
      <c r="C38" s="101" t="e">
        <f>Úrgangur!F9</f>
        <v>#DIV/0!</v>
      </c>
      <c r="D38" s="101" t="e">
        <f>Úrgangur!F17</f>
        <v>#DIV/0!</v>
      </c>
      <c r="E38" s="101" t="e">
        <f>Úrgangur!F25</f>
        <v>#DIV/0!</v>
      </c>
      <c r="F38" s="101" t="e">
        <f>Úrgangur!F33</f>
        <v>#DIV/0!</v>
      </c>
      <c r="G38" s="101" t="e">
        <f>Úrgangur!F41</f>
        <v>#DIV/0!</v>
      </c>
      <c r="H38" s="101" t="e">
        <f>(Úrgangur!F50+Úrgangur!F51+Úrgangur!F52+Úrgangur!F53+Úrgangur!F54)</f>
        <v>#DIV/0!</v>
      </c>
      <c r="I38" s="101" t="e">
        <f>(Úrgangur!F62+Úrgangur!F63+Úrgangur!F64+Úrgangur!F65+Úrgangur!F66)</f>
        <v>#DIV/0!</v>
      </c>
      <c r="J38" s="101" t="e">
        <f>(Úrgangur!F74+Úrgangur!F75+Úrgangur!F76+Úrgangur!F77+Úrgangur!F78)</f>
        <v>#DIV/0!</v>
      </c>
      <c r="K38" s="101" t="e">
        <f>(Úrgangur!F86+Úrgangur!F87+Úrgangur!F88+Úrgangur!F89+Úrgangur!F90)</f>
        <v>#DIV/0!</v>
      </c>
      <c r="L38" s="101" t="e">
        <f>(Úrgangur!F98+Úrgangur!F99+Úrgangur!F100+Úrgangur!F101+Úrgangur!F102)</f>
        <v>#DIV/0!</v>
      </c>
      <c r="M38" s="101" t="e">
        <f>(Úrgangur!F110+Úrgangur!F111+Úrgangur!F112+Úrgangur!F113+Úrgangur!F114)</f>
        <v>#DIV/0!</v>
      </c>
      <c r="N38" s="488" t="e">
        <f t="shared" ref="N38:W41" si="35">(D38/C38)-1</f>
        <v>#DIV/0!</v>
      </c>
      <c r="O38" s="488" t="e">
        <f t="shared" si="35"/>
        <v>#DIV/0!</v>
      </c>
      <c r="P38" s="488" t="e">
        <f t="shared" si="35"/>
        <v>#DIV/0!</v>
      </c>
      <c r="Q38" s="489" t="e">
        <f t="shared" si="35"/>
        <v>#DIV/0!</v>
      </c>
      <c r="R38" s="490" t="e">
        <f t="shared" si="35"/>
        <v>#DIV/0!</v>
      </c>
      <c r="S38" s="490" t="e">
        <f t="shared" si="35"/>
        <v>#DIV/0!</v>
      </c>
      <c r="T38" s="490" t="e">
        <f t="shared" si="35"/>
        <v>#DIV/0!</v>
      </c>
      <c r="U38" s="490" t="e">
        <f t="shared" si="35"/>
        <v>#DIV/0!</v>
      </c>
      <c r="V38" s="489" t="e">
        <f t="shared" si="35"/>
        <v>#DIV/0!</v>
      </c>
      <c r="W38" s="490" t="e">
        <f t="shared" si="35"/>
        <v>#DIV/0!</v>
      </c>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c r="IX38" s="38"/>
      <c r="IY38" s="38"/>
      <c r="IZ38" s="38"/>
      <c r="JA38" s="38"/>
      <c r="JB38" s="38"/>
      <c r="JC38" s="38"/>
      <c r="JD38" s="38"/>
      <c r="JE38" s="38"/>
      <c r="JF38" s="38"/>
      <c r="JG38" s="38"/>
      <c r="JH38" s="38"/>
      <c r="JI38" s="38"/>
      <c r="JJ38" s="38"/>
      <c r="JK38" s="38"/>
      <c r="JL38" s="38"/>
      <c r="JM38" s="38"/>
      <c r="JN38" s="38"/>
      <c r="JO38" s="38"/>
      <c r="JP38" s="38"/>
      <c r="JQ38" s="38"/>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row>
    <row r="39" spans="1:310" s="37" customFormat="1" x14ac:dyDescent="0.3">
      <c r="A39" s="571"/>
      <c r="B39" s="36" t="s">
        <v>29</v>
      </c>
      <c r="C39" s="101" t="e">
        <f>Úrgangur!F10</f>
        <v>#DIV/0!</v>
      </c>
      <c r="D39" s="101" t="e">
        <f>Úrgangur!F18</f>
        <v>#DIV/0!</v>
      </c>
      <c r="E39" s="101" t="e">
        <f>Úrgangur!F26</f>
        <v>#DIV/0!</v>
      </c>
      <c r="F39" s="101" t="e">
        <f>Úrgangur!F34</f>
        <v>#DIV/0!</v>
      </c>
      <c r="G39" s="101" t="e">
        <f>Úrgangur!F42</f>
        <v>#DIV/0!</v>
      </c>
      <c r="H39" s="101" t="e">
        <f>Úrgangur!F55</f>
        <v>#DIV/0!</v>
      </c>
      <c r="I39" s="101" t="e">
        <f>Úrgangur!F67</f>
        <v>#DIV/0!</v>
      </c>
      <c r="J39" s="101" t="e">
        <f>Úrgangur!F79</f>
        <v>#DIV/0!</v>
      </c>
      <c r="K39" s="101" t="e">
        <f>Úrgangur!F91</f>
        <v>#DIV/0!</v>
      </c>
      <c r="L39" s="101" t="e">
        <f>Úrgangur!F103</f>
        <v>#DIV/0!</v>
      </c>
      <c r="M39" s="101" t="e">
        <f>Úrgangur!F115</f>
        <v>#DIV/0!</v>
      </c>
      <c r="N39" s="488" t="e">
        <f t="shared" si="35"/>
        <v>#DIV/0!</v>
      </c>
      <c r="O39" s="488" t="e">
        <f t="shared" si="35"/>
        <v>#DIV/0!</v>
      </c>
      <c r="P39" s="488" t="e">
        <f t="shared" si="35"/>
        <v>#DIV/0!</v>
      </c>
      <c r="Q39" s="489" t="e">
        <f t="shared" si="35"/>
        <v>#DIV/0!</v>
      </c>
      <c r="R39" s="490" t="e">
        <f t="shared" si="35"/>
        <v>#DIV/0!</v>
      </c>
      <c r="S39" s="490" t="e">
        <f t="shared" si="35"/>
        <v>#DIV/0!</v>
      </c>
      <c r="T39" s="490" t="e">
        <f t="shared" si="35"/>
        <v>#DIV/0!</v>
      </c>
      <c r="U39" s="490" t="e">
        <f t="shared" si="35"/>
        <v>#DIV/0!</v>
      </c>
      <c r="V39" s="489" t="e">
        <f t="shared" si="35"/>
        <v>#DIV/0!</v>
      </c>
      <c r="W39" s="490" t="e">
        <f t="shared" si="35"/>
        <v>#DIV/0!</v>
      </c>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c r="IX39" s="38"/>
      <c r="IY39" s="38"/>
      <c r="IZ39" s="38"/>
      <c r="JA39" s="38"/>
      <c r="JB39" s="38"/>
      <c r="JC39" s="38"/>
      <c r="JD39" s="38"/>
      <c r="JE39" s="38"/>
      <c r="JF39" s="38"/>
      <c r="JG39" s="38"/>
      <c r="JH39" s="38"/>
      <c r="JI39" s="38"/>
      <c r="JJ39" s="38"/>
      <c r="JK39" s="38"/>
      <c r="JL39" s="38"/>
      <c r="JM39" s="38"/>
      <c r="JN39" s="38"/>
      <c r="JO39" s="38"/>
      <c r="JP39" s="38"/>
      <c r="JQ39" s="38"/>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row>
    <row r="40" spans="1:310" s="37" customFormat="1" x14ac:dyDescent="0.3">
      <c r="A40" s="571"/>
      <c r="B40" s="36" t="s">
        <v>110</v>
      </c>
      <c r="C40" s="101" t="e">
        <f>Úrgangur!F12</f>
        <v>#DIV/0!</v>
      </c>
      <c r="D40" s="101" t="e">
        <f>Úrgangur!F20</f>
        <v>#DIV/0!</v>
      </c>
      <c r="E40" s="101" t="e">
        <f>Úrgangur!F28</f>
        <v>#DIV/0!</v>
      </c>
      <c r="F40" s="101" t="e">
        <f>Úrgangur!F36</f>
        <v>#DIV/0!</v>
      </c>
      <c r="G40" s="101" t="e">
        <f>Úrgangur!F44</f>
        <v>#DIV/0!</v>
      </c>
      <c r="H40" s="101" t="e">
        <f>Úrgangur!F57</f>
        <v>#DIV/0!</v>
      </c>
      <c r="I40" s="101" t="e">
        <f>Úrgangur!F69</f>
        <v>#DIV/0!</v>
      </c>
      <c r="J40" s="101" t="e">
        <f>Úrgangur!F81</f>
        <v>#DIV/0!</v>
      </c>
      <c r="K40" s="101" t="e">
        <f>Úrgangur!F93</f>
        <v>#DIV/0!</v>
      </c>
      <c r="L40" s="101" t="e">
        <f>Úrgangur!F105</f>
        <v>#DIV/0!</v>
      </c>
      <c r="M40" s="101" t="e">
        <f>Úrgangur!F117</f>
        <v>#DIV/0!</v>
      </c>
      <c r="N40" s="488" t="e">
        <f t="shared" si="35"/>
        <v>#DIV/0!</v>
      </c>
      <c r="O40" s="488" t="e">
        <f t="shared" si="35"/>
        <v>#DIV/0!</v>
      </c>
      <c r="P40" s="488" t="e">
        <f t="shared" si="35"/>
        <v>#DIV/0!</v>
      </c>
      <c r="Q40" s="489" t="e">
        <f t="shared" si="35"/>
        <v>#DIV/0!</v>
      </c>
      <c r="R40" s="490" t="e">
        <f t="shared" si="35"/>
        <v>#DIV/0!</v>
      </c>
      <c r="S40" s="490" t="e">
        <f t="shared" si="35"/>
        <v>#DIV/0!</v>
      </c>
      <c r="T40" s="490" t="e">
        <f t="shared" si="35"/>
        <v>#DIV/0!</v>
      </c>
      <c r="U40" s="490" t="e">
        <f t="shared" si="35"/>
        <v>#DIV/0!</v>
      </c>
      <c r="V40" s="489" t="e">
        <f t="shared" si="35"/>
        <v>#DIV/0!</v>
      </c>
      <c r="W40" s="490" t="e">
        <f t="shared" si="35"/>
        <v>#DIV/0!</v>
      </c>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row>
    <row r="41" spans="1:310" s="37" customFormat="1" x14ac:dyDescent="0.3">
      <c r="A41" s="571"/>
      <c r="B41" s="36" t="s">
        <v>193</v>
      </c>
      <c r="C41" s="500" t="e">
        <f>Úrgangur!I10</f>
        <v>#DIV/0!</v>
      </c>
      <c r="D41" s="500" t="e">
        <f>Úrgangur!I18</f>
        <v>#DIV/0!</v>
      </c>
      <c r="E41" s="500" t="e">
        <f>Úrgangur!I26</f>
        <v>#DIV/0!</v>
      </c>
      <c r="F41" s="500" t="e">
        <f>Úrgangur!I34</f>
        <v>#DIV/0!</v>
      </c>
      <c r="G41" s="500" t="e">
        <f>Úrgangur!I42</f>
        <v>#DIV/0!</v>
      </c>
      <c r="H41" s="480" t="e">
        <f>Úrgangur!L51</f>
        <v>#DIV/0!</v>
      </c>
      <c r="I41" s="480" t="e">
        <f>Úrgangur!L63</f>
        <v>#DIV/0!</v>
      </c>
      <c r="J41" s="480" t="e">
        <f>Úrgangur!L75</f>
        <v>#DIV/0!</v>
      </c>
      <c r="K41" s="480" t="e">
        <f>Úrgangur!L87</f>
        <v>#DIV/0!</v>
      </c>
      <c r="L41" s="542" t="e">
        <f>Úrgangur!L99</f>
        <v>#DIV/0!</v>
      </c>
      <c r="M41" s="542" t="e">
        <f>Úrgangur!L111</f>
        <v>#DIV/0!</v>
      </c>
      <c r="N41" s="253" t="e">
        <f t="shared" si="35"/>
        <v>#DIV/0!</v>
      </c>
      <c r="O41" s="253" t="e">
        <f t="shared" si="35"/>
        <v>#DIV/0!</v>
      </c>
      <c r="P41" s="253" t="e">
        <f t="shared" si="35"/>
        <v>#DIV/0!</v>
      </c>
      <c r="Q41" s="491" t="e">
        <f t="shared" si="35"/>
        <v>#DIV/0!</v>
      </c>
      <c r="R41" s="492" t="e">
        <f t="shared" si="35"/>
        <v>#DIV/0!</v>
      </c>
      <c r="S41" s="492" t="e">
        <f t="shared" si="35"/>
        <v>#DIV/0!</v>
      </c>
      <c r="T41" s="492" t="e">
        <f t="shared" si="35"/>
        <v>#DIV/0!</v>
      </c>
      <c r="U41" s="492" t="e">
        <f t="shared" si="35"/>
        <v>#DIV/0!</v>
      </c>
      <c r="V41" s="491" t="e">
        <f t="shared" si="35"/>
        <v>#DIV/0!</v>
      </c>
      <c r="W41" s="492" t="e">
        <f t="shared" si="35"/>
        <v>#DIV/0!</v>
      </c>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row>
    <row r="42" spans="1:310" s="37" customFormat="1" ht="18" x14ac:dyDescent="0.35">
      <c r="A42" s="539"/>
      <c r="B42" s="36" t="s">
        <v>264</v>
      </c>
      <c r="C42" s="557"/>
      <c r="D42" s="557"/>
      <c r="E42" s="557"/>
      <c r="F42" s="557"/>
      <c r="G42" s="557"/>
      <c r="H42" s="558">
        <f>Úrgangur!G57</f>
        <v>0</v>
      </c>
      <c r="I42" s="558">
        <f>Úrgangur!G69</f>
        <v>0</v>
      </c>
      <c r="J42" s="558">
        <f>Úrgangur!G81</f>
        <v>0</v>
      </c>
      <c r="K42" s="558">
        <f>Úrgangur!G93</f>
        <v>0</v>
      </c>
      <c r="L42" s="558">
        <f>Úrgangur!G105</f>
        <v>0</v>
      </c>
      <c r="M42" s="558">
        <f>Úrgangur!G117</f>
        <v>0</v>
      </c>
      <c r="N42" s="253" t="e">
        <f t="shared" ref="N42" si="36">(D42/C42)-1</f>
        <v>#DIV/0!</v>
      </c>
      <c r="O42" s="253" t="e">
        <f t="shared" ref="O42" si="37">(E42/D42)-1</f>
        <v>#DIV/0!</v>
      </c>
      <c r="P42" s="494" t="e">
        <f t="shared" ref="P42" si="38">(F42/E42)-1</f>
        <v>#DIV/0!</v>
      </c>
      <c r="Q42" s="253" t="e">
        <f t="shared" ref="Q42" si="39">(G42/F42)-1</f>
        <v>#DIV/0!</v>
      </c>
      <c r="R42" s="494" t="e">
        <f t="shared" ref="R42" si="40">(H42/G42)-1</f>
        <v>#DIV/0!</v>
      </c>
      <c r="S42" s="253" t="e">
        <f t="shared" ref="S42" si="41">(I42/H42)-1</f>
        <v>#DIV/0!</v>
      </c>
      <c r="T42" s="494" t="e">
        <f t="shared" ref="T42" si="42">(J42/I42)-1</f>
        <v>#DIV/0!</v>
      </c>
      <c r="U42" s="253" t="e">
        <f t="shared" ref="U42" si="43">(K42/J42)-1</f>
        <v>#DIV/0!</v>
      </c>
      <c r="V42" s="494" t="e">
        <f t="shared" ref="V42" si="44">(L42/K42)-1</f>
        <v>#DIV/0!</v>
      </c>
      <c r="W42" s="494" t="e">
        <f t="shared" ref="W42" si="45">(M42/L42)-1</f>
        <v>#DIV/0!</v>
      </c>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c r="IX42" s="38"/>
      <c r="IY42" s="38"/>
      <c r="IZ42" s="38"/>
      <c r="JA42" s="38"/>
      <c r="JB42" s="38"/>
      <c r="JC42" s="38"/>
      <c r="JD42" s="38"/>
      <c r="JE42" s="38"/>
      <c r="JF42" s="38"/>
      <c r="JG42" s="38"/>
      <c r="JH42" s="38"/>
      <c r="JI42" s="38"/>
      <c r="JJ42" s="38"/>
      <c r="JK42" s="38"/>
      <c r="JL42" s="38"/>
      <c r="JM42" s="38"/>
      <c r="JN42" s="38"/>
      <c r="JO42" s="38"/>
      <c r="JP42" s="38"/>
      <c r="JQ42" s="38"/>
      <c r="JR42" s="38"/>
      <c r="JS42" s="38"/>
      <c r="JT42" s="38"/>
      <c r="JU42" s="38"/>
      <c r="JV42" s="38"/>
      <c r="JW42" s="38"/>
      <c r="JX42" s="38"/>
      <c r="JY42" s="38"/>
      <c r="JZ42" s="38"/>
      <c r="KA42" s="38"/>
      <c r="KB42" s="38"/>
      <c r="KC42" s="38"/>
      <c r="KD42" s="38"/>
      <c r="KE42" s="38"/>
      <c r="KF42" s="38"/>
      <c r="KG42" s="38"/>
      <c r="KH42" s="38"/>
      <c r="KI42" s="38"/>
      <c r="KJ42" s="38"/>
      <c r="KK42" s="38"/>
      <c r="KL42" s="38"/>
      <c r="KM42" s="38"/>
      <c r="KN42" s="38"/>
      <c r="KO42" s="38"/>
      <c r="KP42" s="38"/>
      <c r="KQ42" s="38"/>
      <c r="KR42" s="38"/>
      <c r="KS42" s="38"/>
      <c r="KT42" s="38"/>
      <c r="KU42" s="38"/>
      <c r="KV42" s="38"/>
      <c r="KW42" s="38"/>
      <c r="KX42" s="38"/>
    </row>
    <row r="43" spans="1:310" s="38" customFormat="1" ht="15.75" customHeight="1" x14ac:dyDescent="0.3">
      <c r="B43" s="44"/>
      <c r="C43" s="45"/>
      <c r="D43" s="45"/>
      <c r="E43" s="45"/>
      <c r="F43" s="45"/>
      <c r="G43" s="45"/>
      <c r="H43" s="45"/>
      <c r="I43" s="45"/>
      <c r="J43" s="45"/>
      <c r="K43" s="45"/>
      <c r="L43" s="45"/>
      <c r="M43" s="45"/>
      <c r="N43" s="21"/>
      <c r="O43" s="21"/>
      <c r="P43" s="21"/>
      <c r="Q43" s="21"/>
    </row>
    <row r="44" spans="1:310" s="37" customFormat="1" ht="27" customHeight="1" x14ac:dyDescent="0.35">
      <c r="A44" s="567" t="s">
        <v>233</v>
      </c>
      <c r="B44" s="568"/>
      <c r="C44" s="568"/>
      <c r="D44" s="568"/>
      <c r="E44" s="568"/>
      <c r="F44" s="568"/>
      <c r="G44" s="568"/>
      <c r="H44" s="568"/>
      <c r="I44" s="568"/>
      <c r="J44" s="568"/>
      <c r="K44" s="568"/>
      <c r="L44" s="568"/>
      <c r="M44" s="568"/>
      <c r="N44" s="568"/>
      <c r="O44" s="568"/>
      <c r="P44" s="568"/>
      <c r="Q44" s="568"/>
      <c r="R44" s="568"/>
      <c r="S44" s="568"/>
      <c r="T44" s="568"/>
      <c r="U44" s="568"/>
      <c r="V44" s="568"/>
      <c r="W44" s="56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c r="IX44" s="38"/>
      <c r="IY44" s="38"/>
      <c r="IZ44" s="38"/>
      <c r="JA44" s="38"/>
      <c r="JB44" s="38"/>
      <c r="JC44" s="38"/>
      <c r="JD44" s="38"/>
      <c r="JE44" s="38"/>
      <c r="JF44" s="38"/>
      <c r="JG44" s="38"/>
      <c r="JH44" s="38"/>
      <c r="JI44" s="38"/>
      <c r="JJ44" s="38"/>
      <c r="JK44" s="38"/>
      <c r="JL44" s="38"/>
      <c r="JM44" s="38"/>
      <c r="JN44" s="38"/>
      <c r="JO44" s="38"/>
      <c r="JP44" s="38"/>
      <c r="JQ44" s="38"/>
      <c r="JR44" s="38"/>
      <c r="JS44" s="38"/>
      <c r="JT44" s="38"/>
      <c r="JU44" s="38"/>
      <c r="JV44" s="38"/>
      <c r="JW44" s="38"/>
      <c r="JX44" s="38"/>
      <c r="JY44" s="38"/>
      <c r="JZ44" s="38"/>
      <c r="KA44" s="38"/>
      <c r="KB44" s="38"/>
      <c r="KC44" s="38"/>
      <c r="KD44" s="38"/>
      <c r="KE44" s="38"/>
      <c r="KF44" s="38"/>
      <c r="KG44" s="38"/>
      <c r="KH44" s="38"/>
      <c r="KI44" s="38"/>
      <c r="KJ44" s="38"/>
      <c r="KK44" s="38"/>
      <c r="KL44" s="38"/>
      <c r="KM44" s="38"/>
      <c r="KN44" s="38"/>
      <c r="KO44" s="38"/>
      <c r="KP44" s="38"/>
      <c r="KQ44" s="38"/>
      <c r="KR44" s="38"/>
      <c r="KS44" s="38"/>
      <c r="KT44" s="38"/>
      <c r="KU44" s="38"/>
      <c r="KV44" s="38"/>
      <c r="KW44" s="38"/>
      <c r="KX44" s="38"/>
    </row>
    <row r="45" spans="1:310" s="37" customFormat="1" x14ac:dyDescent="0.3">
      <c r="A45" s="569" t="s">
        <v>95</v>
      </c>
      <c r="B45" s="214" t="str">
        <f>'Aðrar rekstrarvörur'!B10</f>
        <v>Plastpokar</v>
      </c>
      <c r="C45" s="193" t="e">
        <f>'Aðrar rekstrarvörur'!$G10</f>
        <v>#DIV/0!</v>
      </c>
      <c r="D45" s="194" t="e">
        <f>'Aðrar rekstrarvörur'!$G21</f>
        <v>#DIV/0!</v>
      </c>
      <c r="E45" s="193" t="e">
        <f>'Aðrar rekstrarvörur'!$G32</f>
        <v>#DIV/0!</v>
      </c>
      <c r="F45" s="194" t="e">
        <f>'Aðrar rekstrarvörur'!$G43</f>
        <v>#DIV/0!</v>
      </c>
      <c r="G45" s="193" t="e">
        <f>'Aðrar rekstrarvörur'!$G54</f>
        <v>#DIV/0!</v>
      </c>
      <c r="H45" s="194" t="e">
        <f>'Aðrar rekstrarvörur'!$G65</f>
        <v>#DIV/0!</v>
      </c>
      <c r="I45" s="193" t="e">
        <f>'Aðrar rekstrarvörur'!$G76</f>
        <v>#DIV/0!</v>
      </c>
      <c r="J45" s="194" t="e">
        <f>'Aðrar rekstrarvörur'!$G87</f>
        <v>#DIV/0!</v>
      </c>
      <c r="K45" s="193" t="e">
        <f>'Aðrar rekstrarvörur'!$G98</f>
        <v>#DIV/0!</v>
      </c>
      <c r="L45" s="194" t="e">
        <f>'Aðrar rekstrarvörur'!$G109</f>
        <v>#DIV/0!</v>
      </c>
      <c r="M45" s="193" t="e">
        <f>'Aðrar rekstrarvörur'!$G120</f>
        <v>#DIV/0!</v>
      </c>
      <c r="N45" s="192" t="e">
        <f t="shared" ref="N45:W45" si="46">(D45/C45)-1</f>
        <v>#DIV/0!</v>
      </c>
      <c r="O45" s="192" t="e">
        <f t="shared" si="46"/>
        <v>#DIV/0!</v>
      </c>
      <c r="P45" s="192" t="e">
        <f t="shared" si="46"/>
        <v>#DIV/0!</v>
      </c>
      <c r="Q45" s="192" t="e">
        <f t="shared" si="46"/>
        <v>#DIV/0!</v>
      </c>
      <c r="R45" s="192" t="e">
        <f t="shared" si="46"/>
        <v>#DIV/0!</v>
      </c>
      <c r="S45" s="192" t="e">
        <f t="shared" si="46"/>
        <v>#DIV/0!</v>
      </c>
      <c r="T45" s="192" t="e">
        <f t="shared" si="46"/>
        <v>#DIV/0!</v>
      </c>
      <c r="U45" s="192" t="e">
        <f t="shared" si="46"/>
        <v>#DIV/0!</v>
      </c>
      <c r="V45" s="544" t="e">
        <f t="shared" si="46"/>
        <v>#DIV/0!</v>
      </c>
      <c r="W45" s="544" t="e">
        <f t="shared" si="46"/>
        <v>#DIV/0!</v>
      </c>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c r="HB45" s="38"/>
      <c r="HC45" s="38"/>
      <c r="HD45" s="38"/>
      <c r="HE45" s="38"/>
      <c r="HF45" s="38"/>
      <c r="HG45" s="38"/>
      <c r="HH45" s="38"/>
      <c r="HI45" s="38"/>
      <c r="HJ45" s="38"/>
      <c r="HK45" s="38"/>
      <c r="HL45" s="38"/>
      <c r="HM45" s="38"/>
      <c r="HN45" s="38"/>
      <c r="HO45" s="38"/>
      <c r="HP45" s="38"/>
      <c r="HQ45" s="38"/>
      <c r="HR45" s="38"/>
      <c r="HS45" s="38"/>
      <c r="HT45" s="38"/>
      <c r="HU45" s="38"/>
      <c r="HV45" s="38"/>
      <c r="HW45" s="38"/>
      <c r="HX45" s="38"/>
      <c r="HY45" s="38"/>
      <c r="HZ45" s="38"/>
      <c r="IA45" s="38"/>
      <c r="IB45" s="38"/>
      <c r="IC45" s="38"/>
      <c r="ID45" s="38"/>
      <c r="IE45" s="38"/>
      <c r="IF45" s="38"/>
      <c r="IG45" s="38"/>
      <c r="IH45" s="38"/>
      <c r="II45" s="38"/>
      <c r="IJ45" s="38"/>
      <c r="IK45" s="38"/>
      <c r="IL45" s="38"/>
      <c r="IM45" s="38"/>
      <c r="IN45" s="38"/>
      <c r="IO45" s="38"/>
      <c r="IP45" s="38"/>
      <c r="IQ45" s="38"/>
      <c r="IR45" s="38"/>
      <c r="IS45" s="38"/>
      <c r="IT45" s="38"/>
      <c r="IU45" s="38"/>
      <c r="IV45" s="38"/>
      <c r="IW45" s="38"/>
      <c r="IX45" s="38"/>
      <c r="IY45" s="38"/>
      <c r="IZ45" s="38"/>
      <c r="JA45" s="38"/>
      <c r="JB45" s="38"/>
      <c r="JC45" s="38"/>
      <c r="JD45" s="38"/>
      <c r="JE45" s="38"/>
      <c r="JF45" s="38"/>
      <c r="JG45" s="38"/>
      <c r="JH45" s="38"/>
      <c r="JI45" s="38"/>
      <c r="JJ45" s="38"/>
      <c r="JK45" s="38"/>
      <c r="JL45" s="38"/>
      <c r="JM45" s="38"/>
      <c r="JN45" s="38"/>
      <c r="JO45" s="38"/>
      <c r="JP45" s="38"/>
      <c r="JQ45" s="38"/>
      <c r="JR45" s="38"/>
      <c r="JS45" s="38"/>
      <c r="JT45" s="38"/>
      <c r="JU45" s="38"/>
      <c r="JV45" s="38"/>
      <c r="JW45" s="38"/>
      <c r="JX45" s="38"/>
      <c r="JY45" s="38"/>
      <c r="JZ45" s="38"/>
      <c r="KA45" s="38"/>
      <c r="KB45" s="38"/>
      <c r="KC45" s="38"/>
      <c r="KD45" s="38"/>
      <c r="KE45" s="38"/>
      <c r="KF45" s="38"/>
      <c r="KG45" s="38"/>
      <c r="KH45" s="38"/>
      <c r="KI45" s="38"/>
      <c r="KJ45" s="38"/>
      <c r="KK45" s="38"/>
      <c r="KL45" s="38"/>
      <c r="KM45" s="38"/>
      <c r="KN45" s="38"/>
      <c r="KO45" s="38"/>
      <c r="KP45" s="38"/>
      <c r="KQ45" s="38"/>
      <c r="KR45" s="38"/>
      <c r="KS45" s="38"/>
      <c r="KT45" s="38"/>
      <c r="KU45" s="38"/>
      <c r="KV45" s="38"/>
      <c r="KW45" s="38"/>
      <c r="KX45" s="38"/>
    </row>
    <row r="46" spans="1:310" s="37" customFormat="1" x14ac:dyDescent="0.3">
      <c r="A46" s="570"/>
      <c r="B46" s="36" t="str">
        <f>'Aðrar rekstrarvörur'!B11</f>
        <v>Hreinlætispappír</v>
      </c>
      <c r="C46" s="195" t="e">
        <f>'Aðrar rekstrarvörur'!$G11</f>
        <v>#DIV/0!</v>
      </c>
      <c r="D46" s="194" t="e">
        <f>'Aðrar rekstrarvörur'!$G22</f>
        <v>#DIV/0!</v>
      </c>
      <c r="E46" s="195" t="e">
        <f>'Aðrar rekstrarvörur'!$G33</f>
        <v>#DIV/0!</v>
      </c>
      <c r="F46" s="194" t="e">
        <f>'Aðrar rekstrarvörur'!$G44</f>
        <v>#DIV/0!</v>
      </c>
      <c r="G46" s="195" t="e">
        <f>'Aðrar rekstrarvörur'!$G55</f>
        <v>#DIV/0!</v>
      </c>
      <c r="H46" s="194" t="e">
        <f>'Aðrar rekstrarvörur'!$G66</f>
        <v>#DIV/0!</v>
      </c>
      <c r="I46" s="195" t="e">
        <f>'Aðrar rekstrarvörur'!$G77</f>
        <v>#DIV/0!</v>
      </c>
      <c r="J46" s="194" t="e">
        <f>'Aðrar rekstrarvörur'!$G88</f>
        <v>#DIV/0!</v>
      </c>
      <c r="K46" s="195" t="e">
        <f>'Aðrar rekstrarvörur'!$G99</f>
        <v>#DIV/0!</v>
      </c>
      <c r="L46" s="194" t="e">
        <f>'Aðrar rekstrarvörur'!$G110</f>
        <v>#DIV/0!</v>
      </c>
      <c r="M46" s="195" t="e">
        <f>'Aðrar rekstrarvörur'!$G121</f>
        <v>#DIV/0!</v>
      </c>
      <c r="N46" s="192" t="e">
        <f t="shared" ref="N46:N51" si="47">(D46/C46)-1</f>
        <v>#DIV/0!</v>
      </c>
      <c r="O46" s="192" t="e">
        <f t="shared" ref="O46:O51" si="48">(E46/D46)-1</f>
        <v>#DIV/0!</v>
      </c>
      <c r="P46" s="192" t="e">
        <f t="shared" ref="P46:P51" si="49">(F46/E46)-1</f>
        <v>#DIV/0!</v>
      </c>
      <c r="Q46" s="192" t="e">
        <f t="shared" ref="Q46:Q51" si="50">(G46/F46)-1</f>
        <v>#DIV/0!</v>
      </c>
      <c r="R46" s="192" t="e">
        <f t="shared" ref="R46:W51" si="51">(H46/G46)-1</f>
        <v>#DIV/0!</v>
      </c>
      <c r="S46" s="192" t="e">
        <f t="shared" si="51"/>
        <v>#DIV/0!</v>
      </c>
      <c r="T46" s="192" t="e">
        <f t="shared" si="51"/>
        <v>#DIV/0!</v>
      </c>
      <c r="U46" s="192" t="e">
        <f t="shared" si="51"/>
        <v>#DIV/0!</v>
      </c>
      <c r="V46" s="544" t="e">
        <f t="shared" si="51"/>
        <v>#DIV/0!</v>
      </c>
      <c r="W46" s="544" t="e">
        <f t="shared" si="51"/>
        <v>#DIV/0!</v>
      </c>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c r="IX46" s="38"/>
      <c r="IY46" s="38"/>
      <c r="IZ46" s="38"/>
      <c r="JA46" s="38"/>
      <c r="JB46" s="38"/>
      <c r="JC46" s="38"/>
      <c r="JD46" s="38"/>
      <c r="JE46" s="38"/>
      <c r="JF46" s="38"/>
      <c r="JG46" s="38"/>
      <c r="JH46" s="38"/>
      <c r="JI46" s="38"/>
      <c r="JJ46" s="38"/>
      <c r="JK46" s="38"/>
      <c r="JL46" s="38"/>
      <c r="JM46" s="38"/>
      <c r="JN46" s="38"/>
      <c r="JO46" s="38"/>
      <c r="JP46" s="38"/>
      <c r="JQ46" s="38"/>
      <c r="JR46" s="38"/>
      <c r="JS46" s="38"/>
      <c r="JT46" s="38"/>
      <c r="JU46" s="38"/>
      <c r="JV46" s="38"/>
      <c r="JW46" s="38"/>
      <c r="JX46" s="38"/>
      <c r="JY46" s="38"/>
      <c r="JZ46" s="38"/>
      <c r="KA46" s="38"/>
      <c r="KB46" s="38"/>
      <c r="KC46" s="38"/>
      <c r="KD46" s="38"/>
      <c r="KE46" s="38"/>
      <c r="KF46" s="38"/>
      <c r="KG46" s="38"/>
      <c r="KH46" s="38"/>
      <c r="KI46" s="38"/>
      <c r="KJ46" s="38"/>
      <c r="KK46" s="38"/>
      <c r="KL46" s="38"/>
      <c r="KM46" s="38"/>
      <c r="KN46" s="38"/>
      <c r="KO46" s="38"/>
      <c r="KP46" s="38"/>
      <c r="KQ46" s="38"/>
      <c r="KR46" s="38"/>
      <c r="KS46" s="38"/>
      <c r="KT46" s="38"/>
      <c r="KU46" s="38"/>
      <c r="KV46" s="38"/>
      <c r="KW46" s="38"/>
      <c r="KX46" s="38"/>
    </row>
    <row r="47" spans="1:310" s="37" customFormat="1" x14ac:dyDescent="0.3">
      <c r="A47" s="570"/>
      <c r="B47" s="36" t="str">
        <f>'Aðrar rekstrarvörur'!B12</f>
        <v>Einnota mál</v>
      </c>
      <c r="C47" s="193" t="e">
        <f>'Aðrar rekstrarvörur'!$G12</f>
        <v>#DIV/0!</v>
      </c>
      <c r="D47" s="194" t="e">
        <f>'Aðrar rekstrarvörur'!$G23</f>
        <v>#DIV/0!</v>
      </c>
      <c r="E47" s="193" t="e">
        <f>'Aðrar rekstrarvörur'!$G34</f>
        <v>#DIV/0!</v>
      </c>
      <c r="F47" s="194" t="e">
        <f>'Aðrar rekstrarvörur'!$G45</f>
        <v>#DIV/0!</v>
      </c>
      <c r="G47" s="193" t="e">
        <f>'Aðrar rekstrarvörur'!$G56</f>
        <v>#DIV/0!</v>
      </c>
      <c r="H47" s="194" t="e">
        <f>'Aðrar rekstrarvörur'!$G67</f>
        <v>#DIV/0!</v>
      </c>
      <c r="I47" s="193" t="e">
        <f>'Aðrar rekstrarvörur'!$G78</f>
        <v>#DIV/0!</v>
      </c>
      <c r="J47" s="194" t="e">
        <f>'Aðrar rekstrarvörur'!$G89</f>
        <v>#DIV/0!</v>
      </c>
      <c r="K47" s="193" t="e">
        <f>'Aðrar rekstrarvörur'!$G100</f>
        <v>#DIV/0!</v>
      </c>
      <c r="L47" s="194" t="e">
        <f>'Aðrar rekstrarvörur'!$G111</f>
        <v>#DIV/0!</v>
      </c>
      <c r="M47" s="193" t="e">
        <f>'Aðrar rekstrarvörur'!$G122</f>
        <v>#DIV/0!</v>
      </c>
      <c r="N47" s="192" t="e">
        <f t="shared" si="47"/>
        <v>#DIV/0!</v>
      </c>
      <c r="O47" s="192" t="e">
        <f t="shared" si="48"/>
        <v>#DIV/0!</v>
      </c>
      <c r="P47" s="192" t="e">
        <f t="shared" si="49"/>
        <v>#DIV/0!</v>
      </c>
      <c r="Q47" s="192" t="e">
        <f t="shared" si="50"/>
        <v>#DIV/0!</v>
      </c>
      <c r="R47" s="192" t="e">
        <f t="shared" si="51"/>
        <v>#DIV/0!</v>
      </c>
      <c r="S47" s="192" t="e">
        <f t="shared" si="51"/>
        <v>#DIV/0!</v>
      </c>
      <c r="T47" s="192" t="e">
        <f t="shared" si="51"/>
        <v>#DIV/0!</v>
      </c>
      <c r="U47" s="192" t="e">
        <f t="shared" si="51"/>
        <v>#DIV/0!</v>
      </c>
      <c r="V47" s="544" t="e">
        <f t="shared" si="51"/>
        <v>#DIV/0!</v>
      </c>
      <c r="W47" s="544" t="e">
        <f t="shared" si="51"/>
        <v>#DIV/0!</v>
      </c>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c r="IW47" s="38"/>
      <c r="IX47" s="38"/>
      <c r="IY47" s="38"/>
      <c r="IZ47" s="38"/>
      <c r="JA47" s="38"/>
      <c r="JB47" s="38"/>
      <c r="JC47" s="38"/>
      <c r="JD47" s="38"/>
      <c r="JE47" s="38"/>
      <c r="JF47" s="38"/>
      <c r="JG47" s="38"/>
      <c r="JH47" s="38"/>
      <c r="JI47" s="38"/>
      <c r="JJ47" s="38"/>
      <c r="JK47" s="38"/>
      <c r="JL47" s="38"/>
      <c r="JM47" s="38"/>
      <c r="JN47" s="38"/>
      <c r="JO47" s="38"/>
      <c r="JP47" s="38"/>
      <c r="JQ47" s="38"/>
      <c r="JR47" s="38"/>
      <c r="JS47" s="38"/>
      <c r="JT47" s="38"/>
      <c r="JU47" s="38"/>
      <c r="JV47" s="38"/>
      <c r="JW47" s="38"/>
      <c r="JX47" s="38"/>
      <c r="JY47" s="38"/>
      <c r="JZ47" s="38"/>
      <c r="KA47" s="38"/>
      <c r="KB47" s="38"/>
      <c r="KC47" s="38"/>
      <c r="KD47" s="38"/>
      <c r="KE47" s="38"/>
      <c r="KF47" s="38"/>
      <c r="KG47" s="38"/>
      <c r="KH47" s="38"/>
      <c r="KI47" s="38"/>
      <c r="KJ47" s="38"/>
      <c r="KK47" s="38"/>
      <c r="KL47" s="38"/>
      <c r="KM47" s="38"/>
      <c r="KN47" s="38"/>
      <c r="KO47" s="38"/>
      <c r="KP47" s="38"/>
      <c r="KQ47" s="38"/>
      <c r="KR47" s="38"/>
      <c r="KS47" s="38"/>
      <c r="KT47" s="38"/>
      <c r="KU47" s="38"/>
      <c r="KV47" s="38"/>
      <c r="KW47" s="38"/>
      <c r="KX47" s="38"/>
    </row>
    <row r="48" spans="1:310" s="37" customFormat="1" x14ac:dyDescent="0.3">
      <c r="A48" s="570"/>
      <c r="B48" s="39" t="str">
        <f>'Aðrar rekstrarvörur'!B13</f>
        <v>Prenthylki</v>
      </c>
      <c r="C48" s="195" t="e">
        <f>'Aðrar rekstrarvörur'!$G13</f>
        <v>#DIV/0!</v>
      </c>
      <c r="D48" s="194" t="e">
        <f>'Aðrar rekstrarvörur'!$G24</f>
        <v>#DIV/0!</v>
      </c>
      <c r="E48" s="195" t="e">
        <f>'Aðrar rekstrarvörur'!$G13</f>
        <v>#DIV/0!</v>
      </c>
      <c r="F48" s="194" t="e">
        <f>'Aðrar rekstrarvörur'!$G46</f>
        <v>#DIV/0!</v>
      </c>
      <c r="G48" s="195" t="e">
        <f>'Aðrar rekstrarvörur'!$G57</f>
        <v>#DIV/0!</v>
      </c>
      <c r="H48" s="194" t="e">
        <f>'Aðrar rekstrarvörur'!$G68</f>
        <v>#DIV/0!</v>
      </c>
      <c r="I48" s="195" t="e">
        <f>'Aðrar rekstrarvörur'!$G79</f>
        <v>#DIV/0!</v>
      </c>
      <c r="J48" s="194" t="e">
        <f>'Aðrar rekstrarvörur'!$G90</f>
        <v>#DIV/0!</v>
      </c>
      <c r="K48" s="195" t="e">
        <f>'Aðrar rekstrarvörur'!$G101</f>
        <v>#DIV/0!</v>
      </c>
      <c r="L48" s="194" t="e">
        <f>'Aðrar rekstrarvörur'!$G112</f>
        <v>#DIV/0!</v>
      </c>
      <c r="M48" s="195" t="e">
        <f>'Aðrar rekstrarvörur'!$G123</f>
        <v>#DIV/0!</v>
      </c>
      <c r="N48" s="192" t="e">
        <f t="shared" si="47"/>
        <v>#DIV/0!</v>
      </c>
      <c r="O48" s="192" t="e">
        <f t="shared" si="48"/>
        <v>#DIV/0!</v>
      </c>
      <c r="P48" s="192" t="e">
        <f t="shared" si="49"/>
        <v>#DIV/0!</v>
      </c>
      <c r="Q48" s="192" t="e">
        <f t="shared" si="50"/>
        <v>#DIV/0!</v>
      </c>
      <c r="R48" s="192" t="e">
        <f t="shared" si="51"/>
        <v>#DIV/0!</v>
      </c>
      <c r="S48" s="192" t="e">
        <f t="shared" si="51"/>
        <v>#DIV/0!</v>
      </c>
      <c r="T48" s="192" t="e">
        <f t="shared" si="51"/>
        <v>#DIV/0!</v>
      </c>
      <c r="U48" s="192" t="e">
        <f t="shared" si="51"/>
        <v>#DIV/0!</v>
      </c>
      <c r="V48" s="544" t="e">
        <f t="shared" si="51"/>
        <v>#DIV/0!</v>
      </c>
      <c r="W48" s="544" t="e">
        <f t="shared" si="51"/>
        <v>#DIV/0!</v>
      </c>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c r="IX48" s="38"/>
      <c r="IY48" s="38"/>
      <c r="IZ48" s="38"/>
      <c r="JA48" s="38"/>
      <c r="JB48" s="38"/>
      <c r="JC48" s="38"/>
      <c r="JD48" s="38"/>
      <c r="JE48" s="38"/>
      <c r="JF48" s="38"/>
      <c r="JG48" s="38"/>
      <c r="JH48" s="38"/>
      <c r="JI48" s="38"/>
      <c r="JJ48" s="38"/>
      <c r="JK48" s="38"/>
      <c r="JL48" s="38"/>
      <c r="JM48" s="38"/>
      <c r="JN48" s="38"/>
      <c r="JO48" s="38"/>
      <c r="JP48" s="38"/>
      <c r="JQ48" s="38"/>
      <c r="JR48" s="38"/>
      <c r="JS48" s="38"/>
      <c r="JT48" s="38"/>
      <c r="JU48" s="38"/>
      <c r="JV48" s="38"/>
      <c r="JW48" s="38"/>
      <c r="JX48" s="38"/>
      <c r="JY48" s="38"/>
      <c r="JZ48" s="38"/>
      <c r="KA48" s="38"/>
      <c r="KB48" s="38"/>
      <c r="KC48" s="38"/>
      <c r="KD48" s="38"/>
      <c r="KE48" s="38"/>
      <c r="KF48" s="38"/>
      <c r="KG48" s="38"/>
      <c r="KH48" s="38"/>
      <c r="KI48" s="38"/>
      <c r="KJ48" s="38"/>
      <c r="KK48" s="38"/>
      <c r="KL48" s="38"/>
      <c r="KM48" s="38"/>
      <c r="KN48" s="38"/>
      <c r="KO48" s="38"/>
      <c r="KP48" s="38"/>
      <c r="KQ48" s="38"/>
      <c r="KR48" s="38"/>
      <c r="KS48" s="38"/>
      <c r="KT48" s="38"/>
      <c r="KU48" s="38"/>
      <c r="KV48" s="38"/>
      <c r="KW48" s="38"/>
      <c r="KX48" s="38"/>
    </row>
    <row r="49" spans="1:310" s="37" customFormat="1" x14ac:dyDescent="0.3">
      <c r="A49" s="570"/>
      <c r="B49" s="39" t="s">
        <v>132</v>
      </c>
      <c r="C49" s="193" t="e">
        <f>'Aðrar rekstrarvörur'!$G14</f>
        <v>#DIV/0!</v>
      </c>
      <c r="D49" s="194" t="e">
        <f>'Aðrar rekstrarvörur'!$G25</f>
        <v>#DIV/0!</v>
      </c>
      <c r="E49" s="193" t="e">
        <f>'Aðrar rekstrarvörur'!$G35</f>
        <v>#DIV/0!</v>
      </c>
      <c r="F49" s="194" t="e">
        <f>'Aðrar rekstrarvörur'!$G47</f>
        <v>#DIV/0!</v>
      </c>
      <c r="G49" s="193" t="e">
        <f>'Aðrar rekstrarvörur'!$G58</f>
        <v>#DIV/0!</v>
      </c>
      <c r="H49" s="194" t="e">
        <f>'Aðrar rekstrarvörur'!$G69</f>
        <v>#DIV/0!</v>
      </c>
      <c r="I49" s="193" t="e">
        <f>'Aðrar rekstrarvörur'!$G80</f>
        <v>#DIV/0!</v>
      </c>
      <c r="J49" s="194" t="e">
        <f>'Aðrar rekstrarvörur'!$G91</f>
        <v>#DIV/0!</v>
      </c>
      <c r="K49" s="193" t="e">
        <f>'Aðrar rekstrarvörur'!$G102</f>
        <v>#DIV/0!</v>
      </c>
      <c r="L49" s="194" t="e">
        <f>'Aðrar rekstrarvörur'!$G113</f>
        <v>#DIV/0!</v>
      </c>
      <c r="M49" s="193" t="e">
        <f>'Aðrar rekstrarvörur'!$G124</f>
        <v>#DIV/0!</v>
      </c>
      <c r="N49" s="192" t="e">
        <f t="shared" si="47"/>
        <v>#DIV/0!</v>
      </c>
      <c r="O49" s="192" t="e">
        <f t="shared" si="48"/>
        <v>#DIV/0!</v>
      </c>
      <c r="P49" s="192" t="e">
        <f t="shared" si="49"/>
        <v>#DIV/0!</v>
      </c>
      <c r="Q49" s="192" t="e">
        <f t="shared" si="50"/>
        <v>#DIV/0!</v>
      </c>
      <c r="R49" s="192" t="e">
        <f t="shared" si="51"/>
        <v>#DIV/0!</v>
      </c>
      <c r="S49" s="192" t="e">
        <f t="shared" si="51"/>
        <v>#DIV/0!</v>
      </c>
      <c r="T49" s="192" t="e">
        <f t="shared" si="51"/>
        <v>#DIV/0!</v>
      </c>
      <c r="U49" s="192" t="e">
        <f t="shared" si="51"/>
        <v>#DIV/0!</v>
      </c>
      <c r="V49" s="544" t="e">
        <f t="shared" si="51"/>
        <v>#DIV/0!</v>
      </c>
      <c r="W49" s="544" t="e">
        <f t="shared" si="51"/>
        <v>#DIV/0!</v>
      </c>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c r="HE49" s="38"/>
      <c r="HF49" s="38"/>
      <c r="HG49" s="38"/>
      <c r="HH49" s="38"/>
      <c r="HI49" s="38"/>
      <c r="HJ49" s="38"/>
      <c r="HK49" s="38"/>
      <c r="HL49" s="38"/>
      <c r="HM49" s="38"/>
      <c r="HN49" s="38"/>
      <c r="HO49" s="38"/>
      <c r="HP49" s="38"/>
      <c r="HQ49" s="38"/>
      <c r="HR49" s="38"/>
      <c r="HS49" s="38"/>
      <c r="HT49" s="38"/>
      <c r="HU49" s="38"/>
      <c r="HV49" s="38"/>
      <c r="HW49" s="38"/>
      <c r="HX49" s="38"/>
      <c r="HY49" s="38"/>
      <c r="HZ49" s="38"/>
      <c r="IA49" s="38"/>
      <c r="IB49" s="38"/>
      <c r="IC49" s="38"/>
      <c r="ID49" s="38"/>
      <c r="IE49" s="38"/>
      <c r="IF49" s="38"/>
      <c r="IG49" s="38"/>
      <c r="IH49" s="38"/>
      <c r="II49" s="38"/>
      <c r="IJ49" s="38"/>
      <c r="IK49" s="38"/>
      <c r="IL49" s="38"/>
      <c r="IM49" s="38"/>
      <c r="IN49" s="38"/>
      <c r="IO49" s="38"/>
      <c r="IP49" s="38"/>
      <c r="IQ49" s="38"/>
      <c r="IR49" s="38"/>
      <c r="IS49" s="38"/>
      <c r="IT49" s="38"/>
      <c r="IU49" s="38"/>
      <c r="IV49" s="38"/>
      <c r="IW49" s="38"/>
      <c r="IX49" s="38"/>
      <c r="IY49" s="38"/>
      <c r="IZ49" s="38"/>
      <c r="JA49" s="38"/>
      <c r="JB49" s="38"/>
      <c r="JC49" s="38"/>
      <c r="JD49" s="38"/>
      <c r="JE49" s="38"/>
      <c r="JF49" s="38"/>
      <c r="JG49" s="38"/>
      <c r="JH49" s="38"/>
      <c r="JI49" s="38"/>
      <c r="JJ49" s="38"/>
      <c r="JK49" s="38"/>
      <c r="JL49" s="38"/>
      <c r="JM49" s="38"/>
      <c r="JN49" s="38"/>
      <c r="JO49" s="38"/>
      <c r="JP49" s="38"/>
      <c r="JQ49" s="38"/>
      <c r="JR49" s="38"/>
      <c r="JS49" s="38"/>
      <c r="JT49" s="38"/>
      <c r="JU49" s="38"/>
      <c r="JV49" s="38"/>
      <c r="JW49" s="38"/>
      <c r="JX49" s="38"/>
      <c r="JY49" s="38"/>
      <c r="JZ49" s="38"/>
      <c r="KA49" s="38"/>
      <c r="KB49" s="38"/>
      <c r="KC49" s="38"/>
      <c r="KD49" s="38"/>
      <c r="KE49" s="38"/>
      <c r="KF49" s="38"/>
      <c r="KG49" s="38"/>
      <c r="KH49" s="38"/>
      <c r="KI49" s="38"/>
      <c r="KJ49" s="38"/>
      <c r="KK49" s="38"/>
      <c r="KL49" s="38"/>
      <c r="KM49" s="38"/>
      <c r="KN49" s="38"/>
      <c r="KO49" s="38"/>
      <c r="KP49" s="38"/>
      <c r="KQ49" s="38"/>
      <c r="KR49" s="38"/>
      <c r="KS49" s="38"/>
      <c r="KT49" s="38"/>
      <c r="KU49" s="38"/>
      <c r="KV49" s="38"/>
      <c r="KW49" s="38"/>
      <c r="KX49" s="38"/>
    </row>
    <row r="50" spans="1:310" s="37" customFormat="1" x14ac:dyDescent="0.3">
      <c r="A50" s="570"/>
      <c r="B50" s="36" t="s">
        <v>133</v>
      </c>
      <c r="C50" s="195" t="e">
        <f>'Aðrar rekstrarvörur'!$G15</f>
        <v>#DIV/0!</v>
      </c>
      <c r="D50" s="194" t="e">
        <f>'Aðrar rekstrarvörur'!$G26</f>
        <v>#DIV/0!</v>
      </c>
      <c r="E50" s="195" t="e">
        <f>'Aðrar rekstrarvörur'!$G36</f>
        <v>#DIV/0!</v>
      </c>
      <c r="F50" s="194" t="e">
        <f>'Aðrar rekstrarvörur'!$G48</f>
        <v>#DIV/0!</v>
      </c>
      <c r="G50" s="195" t="e">
        <f>'Aðrar rekstrarvörur'!$G59</f>
        <v>#DIV/0!</v>
      </c>
      <c r="H50" s="194" t="e">
        <f>'Aðrar rekstrarvörur'!$G70</f>
        <v>#DIV/0!</v>
      </c>
      <c r="I50" s="195" t="e">
        <f>'Aðrar rekstrarvörur'!$G81</f>
        <v>#DIV/0!</v>
      </c>
      <c r="J50" s="194" t="e">
        <f>'Aðrar rekstrarvörur'!$G92</f>
        <v>#DIV/0!</v>
      </c>
      <c r="K50" s="195" t="e">
        <f>'Aðrar rekstrarvörur'!$G103</f>
        <v>#DIV/0!</v>
      </c>
      <c r="L50" s="194" t="e">
        <f>'Aðrar rekstrarvörur'!$G114</f>
        <v>#DIV/0!</v>
      </c>
      <c r="M50" s="195" t="e">
        <f>'Aðrar rekstrarvörur'!$G125</f>
        <v>#DIV/0!</v>
      </c>
      <c r="N50" s="192" t="e">
        <f t="shared" si="47"/>
        <v>#DIV/0!</v>
      </c>
      <c r="O50" s="192" t="e">
        <f t="shared" si="48"/>
        <v>#DIV/0!</v>
      </c>
      <c r="P50" s="192" t="e">
        <f t="shared" si="49"/>
        <v>#DIV/0!</v>
      </c>
      <c r="Q50" s="192" t="e">
        <f t="shared" si="50"/>
        <v>#DIV/0!</v>
      </c>
      <c r="R50" s="192" t="e">
        <f t="shared" si="51"/>
        <v>#DIV/0!</v>
      </c>
      <c r="S50" s="192" t="e">
        <f t="shared" si="51"/>
        <v>#DIV/0!</v>
      </c>
      <c r="T50" s="192" t="e">
        <f t="shared" si="51"/>
        <v>#DIV/0!</v>
      </c>
      <c r="U50" s="192" t="e">
        <f t="shared" si="51"/>
        <v>#DIV/0!</v>
      </c>
      <c r="V50" s="544" t="e">
        <f t="shared" si="51"/>
        <v>#DIV/0!</v>
      </c>
      <c r="W50" s="544" t="e">
        <f t="shared" si="51"/>
        <v>#DIV/0!</v>
      </c>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c r="IW50" s="38"/>
      <c r="IX50" s="38"/>
      <c r="IY50" s="38"/>
      <c r="IZ50" s="38"/>
      <c r="JA50" s="38"/>
      <c r="JB50" s="38"/>
      <c r="JC50" s="38"/>
      <c r="JD50" s="38"/>
      <c r="JE50" s="38"/>
      <c r="JF50" s="38"/>
      <c r="JG50" s="38"/>
      <c r="JH50" s="38"/>
      <c r="JI50" s="38"/>
      <c r="JJ50" s="38"/>
      <c r="JK50" s="38"/>
      <c r="JL50" s="38"/>
      <c r="JM50" s="38"/>
      <c r="JN50" s="38"/>
      <c r="JO50" s="38"/>
      <c r="JP50" s="38"/>
      <c r="JQ50" s="38"/>
      <c r="JR50" s="38"/>
      <c r="JS50" s="38"/>
      <c r="JT50" s="38"/>
      <c r="JU50" s="38"/>
      <c r="JV50" s="38"/>
      <c r="JW50" s="38"/>
      <c r="JX50" s="38"/>
      <c r="JY50" s="38"/>
      <c r="JZ50" s="38"/>
      <c r="KA50" s="38"/>
      <c r="KB50" s="38"/>
      <c r="KC50" s="38"/>
      <c r="KD50" s="38"/>
      <c r="KE50" s="38"/>
      <c r="KF50" s="38"/>
      <c r="KG50" s="38"/>
      <c r="KH50" s="38"/>
      <c r="KI50" s="38"/>
      <c r="KJ50" s="38"/>
      <c r="KK50" s="38"/>
      <c r="KL50" s="38"/>
      <c r="KM50" s="38"/>
      <c r="KN50" s="38"/>
      <c r="KO50" s="38"/>
      <c r="KP50" s="38"/>
      <c r="KQ50" s="38"/>
      <c r="KR50" s="38"/>
      <c r="KS50" s="38"/>
      <c r="KT50" s="38"/>
      <c r="KU50" s="38"/>
      <c r="KV50" s="38"/>
      <c r="KW50" s="38"/>
      <c r="KX50" s="38"/>
    </row>
    <row r="51" spans="1:310" s="37" customFormat="1" x14ac:dyDescent="0.3">
      <c r="A51" s="212"/>
      <c r="B51" s="36"/>
      <c r="C51" s="123" t="e">
        <f>'Aðrar rekstrarvörur'!G16</f>
        <v>#DIV/0!</v>
      </c>
      <c r="D51" s="123" t="e">
        <f>'Aðrar rekstrarvörur'!G27</f>
        <v>#DIV/0!</v>
      </c>
      <c r="E51" s="123"/>
      <c r="F51" s="123"/>
      <c r="G51" s="123"/>
      <c r="H51" s="123"/>
      <c r="I51" s="123"/>
      <c r="J51" s="123"/>
      <c r="K51" s="123"/>
      <c r="L51" s="123"/>
      <c r="M51" s="123"/>
      <c r="N51" s="187" t="e">
        <f t="shared" si="47"/>
        <v>#DIV/0!</v>
      </c>
      <c r="O51" s="187" t="e">
        <f t="shared" si="48"/>
        <v>#DIV/0!</v>
      </c>
      <c r="P51" s="187" t="e">
        <f t="shared" si="49"/>
        <v>#DIV/0!</v>
      </c>
      <c r="Q51" s="187" t="e">
        <f t="shared" si="50"/>
        <v>#DIV/0!</v>
      </c>
      <c r="R51" s="187" t="e">
        <f t="shared" si="51"/>
        <v>#DIV/0!</v>
      </c>
      <c r="S51" s="187" t="e">
        <f t="shared" si="51"/>
        <v>#DIV/0!</v>
      </c>
      <c r="T51" s="187" t="e">
        <f t="shared" si="51"/>
        <v>#DIV/0!</v>
      </c>
      <c r="U51" s="187" t="e">
        <f t="shared" si="51"/>
        <v>#DIV/0!</v>
      </c>
      <c r="V51" s="545" t="e">
        <f t="shared" si="51"/>
        <v>#DIV/0!</v>
      </c>
      <c r="W51" s="545" t="e">
        <f t="shared" si="51"/>
        <v>#DIV/0!</v>
      </c>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row>
    <row r="52" spans="1:310" s="37" customFormat="1" x14ac:dyDescent="0.3">
      <c r="A52" s="38"/>
      <c r="B52" s="21"/>
      <c r="C52" s="21"/>
      <c r="D52" s="21"/>
      <c r="E52" s="21"/>
      <c r="F52" s="21"/>
      <c r="G52" s="21"/>
      <c r="H52" s="21"/>
      <c r="I52" s="21"/>
      <c r="J52" s="21"/>
      <c r="K52" s="21"/>
      <c r="L52" s="21"/>
      <c r="M52" s="21"/>
      <c r="N52" s="21"/>
      <c r="O52" s="21"/>
      <c r="P52" s="21"/>
      <c r="Q52" s="21"/>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c r="IX52" s="38"/>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row>
    <row r="53" spans="1:310" s="37" customFormat="1" x14ac:dyDescent="0.3">
      <c r="A53" s="38"/>
      <c r="B53" s="21"/>
      <c r="C53" s="21"/>
      <c r="D53" s="21"/>
      <c r="E53" s="21"/>
      <c r="F53" s="21"/>
      <c r="G53" s="21"/>
      <c r="H53" s="21"/>
      <c r="I53" s="21"/>
      <c r="J53" s="21"/>
      <c r="K53" s="21"/>
      <c r="L53" s="21"/>
      <c r="M53" s="21"/>
      <c r="N53" s="21"/>
      <c r="O53" s="21"/>
      <c r="P53" s="21"/>
      <c r="Q53" s="21"/>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c r="IX53" s="38"/>
      <c r="IY53" s="38"/>
      <c r="IZ53" s="38"/>
      <c r="JA53" s="38"/>
      <c r="JB53" s="38"/>
      <c r="JC53" s="38"/>
      <c r="JD53" s="38"/>
      <c r="JE53" s="38"/>
      <c r="JF53" s="38"/>
      <c r="JG53" s="38"/>
      <c r="JH53" s="38"/>
      <c r="JI53" s="38"/>
      <c r="JJ53" s="38"/>
      <c r="JK53" s="38"/>
      <c r="JL53" s="38"/>
      <c r="JM53" s="38"/>
      <c r="JN53" s="38"/>
      <c r="JO53" s="38"/>
      <c r="JP53" s="38"/>
      <c r="JQ53" s="38"/>
      <c r="JR53" s="38"/>
      <c r="JS53" s="38"/>
      <c r="JT53" s="38"/>
      <c r="JU53" s="38"/>
      <c r="JV53" s="38"/>
      <c r="JW53" s="38"/>
      <c r="JX53" s="38"/>
      <c r="JY53" s="38"/>
      <c r="JZ53" s="38"/>
      <c r="KA53" s="38"/>
      <c r="KB53" s="38"/>
      <c r="KC53" s="38"/>
      <c r="KD53" s="38"/>
      <c r="KE53" s="38"/>
      <c r="KF53" s="38"/>
      <c r="KG53" s="38"/>
      <c r="KH53" s="38"/>
      <c r="KI53" s="38"/>
      <c r="KJ53" s="38"/>
      <c r="KK53" s="38"/>
      <c r="KL53" s="38"/>
      <c r="KM53" s="38"/>
      <c r="KN53" s="38"/>
      <c r="KO53" s="38"/>
      <c r="KP53" s="38"/>
      <c r="KQ53" s="38"/>
      <c r="KR53" s="38"/>
      <c r="KS53" s="38"/>
      <c r="KT53" s="38"/>
      <c r="KU53" s="38"/>
      <c r="KV53" s="38"/>
      <c r="KW53" s="38"/>
      <c r="KX53" s="38"/>
    </row>
    <row r="54" spans="1:310" s="37" customFormat="1" x14ac:dyDescent="0.3">
      <c r="A54" s="38"/>
      <c r="B54" s="21"/>
      <c r="C54" s="21"/>
      <c r="D54" s="21"/>
      <c r="E54" s="21"/>
      <c r="F54" s="21"/>
      <c r="G54" s="21"/>
      <c r="H54" s="21"/>
      <c r="I54" s="21"/>
      <c r="J54" s="21"/>
      <c r="K54" s="21"/>
      <c r="L54" s="21"/>
      <c r="M54" s="21"/>
      <c r="N54" s="21"/>
      <c r="O54" s="21"/>
      <c r="P54" s="21"/>
      <c r="Q54" s="21"/>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c r="HG54" s="38"/>
      <c r="HH54" s="38"/>
      <c r="HI54" s="38"/>
      <c r="HJ54" s="38"/>
      <c r="HK54" s="38"/>
      <c r="HL54" s="38"/>
      <c r="HM54" s="38"/>
      <c r="HN54" s="38"/>
      <c r="HO54" s="38"/>
      <c r="HP54" s="38"/>
      <c r="HQ54" s="38"/>
      <c r="HR54" s="38"/>
      <c r="HS54" s="38"/>
      <c r="HT54" s="38"/>
      <c r="HU54" s="38"/>
      <c r="HV54" s="38"/>
      <c r="HW54" s="38"/>
      <c r="HX54" s="38"/>
      <c r="HY54" s="38"/>
      <c r="HZ54" s="38"/>
      <c r="IA54" s="38"/>
      <c r="IB54" s="38"/>
      <c r="IC54" s="38"/>
      <c r="ID54" s="38"/>
      <c r="IE54" s="38"/>
      <c r="IF54" s="38"/>
      <c r="IG54" s="38"/>
      <c r="IH54" s="38"/>
      <c r="II54" s="38"/>
      <c r="IJ54" s="38"/>
      <c r="IK54" s="38"/>
      <c r="IL54" s="38"/>
      <c r="IM54" s="38"/>
      <c r="IN54" s="38"/>
      <c r="IO54" s="38"/>
      <c r="IP54" s="38"/>
      <c r="IQ54" s="38"/>
      <c r="IR54" s="38"/>
      <c r="IS54" s="38"/>
      <c r="IT54" s="38"/>
      <c r="IU54" s="38"/>
      <c r="IV54" s="38"/>
      <c r="IW54" s="38"/>
      <c r="IX54" s="38"/>
      <c r="IY54" s="38"/>
      <c r="IZ54" s="38"/>
      <c r="JA54" s="38"/>
      <c r="JB54" s="38"/>
      <c r="JC54" s="38"/>
      <c r="JD54" s="38"/>
      <c r="JE54" s="38"/>
      <c r="JF54" s="38"/>
      <c r="JG54" s="38"/>
      <c r="JH54" s="38"/>
      <c r="JI54" s="38"/>
      <c r="JJ54" s="38"/>
      <c r="JK54" s="38"/>
      <c r="JL54" s="38"/>
      <c r="JM54" s="38"/>
      <c r="JN54" s="38"/>
      <c r="JO54" s="38"/>
      <c r="JP54" s="38"/>
      <c r="JQ54" s="38"/>
      <c r="JR54" s="38"/>
      <c r="JS54" s="38"/>
      <c r="JT54" s="38"/>
      <c r="JU54" s="38"/>
      <c r="JV54" s="38"/>
      <c r="JW54" s="38"/>
      <c r="JX54" s="38"/>
      <c r="JY54" s="38"/>
      <c r="JZ54" s="38"/>
      <c r="KA54" s="38"/>
      <c r="KB54" s="38"/>
      <c r="KC54" s="38"/>
      <c r="KD54" s="38"/>
      <c r="KE54" s="38"/>
      <c r="KF54" s="38"/>
      <c r="KG54" s="38"/>
      <c r="KH54" s="38"/>
      <c r="KI54" s="38"/>
      <c r="KJ54" s="38"/>
      <c r="KK54" s="38"/>
      <c r="KL54" s="38"/>
      <c r="KM54" s="38"/>
      <c r="KN54" s="38"/>
      <c r="KO54" s="38"/>
      <c r="KP54" s="38"/>
      <c r="KQ54" s="38"/>
      <c r="KR54" s="38"/>
      <c r="KS54" s="38"/>
      <c r="KT54" s="38"/>
      <c r="KU54" s="38"/>
      <c r="KV54" s="38"/>
      <c r="KW54" s="38"/>
      <c r="KX54" s="38"/>
    </row>
    <row r="55" spans="1:310" s="37" customFormat="1" x14ac:dyDescent="0.3">
      <c r="A55" s="38"/>
      <c r="B55" s="21"/>
      <c r="C55" s="21"/>
      <c r="D55" s="21"/>
      <c r="E55" s="21"/>
      <c r="F55" s="21"/>
      <c r="G55" s="21"/>
      <c r="H55" s="21"/>
      <c r="I55" s="21"/>
      <c r="J55" s="21"/>
      <c r="K55" s="21"/>
      <c r="L55" s="21"/>
      <c r="M55" s="21"/>
      <c r="N55" s="21"/>
      <c r="O55" s="21"/>
      <c r="P55" s="21"/>
      <c r="Q55" s="21"/>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c r="HE55" s="38"/>
      <c r="HF55" s="38"/>
      <c r="HG55" s="38"/>
      <c r="HH55" s="38"/>
      <c r="HI55" s="38"/>
      <c r="HJ55" s="38"/>
      <c r="HK55" s="38"/>
      <c r="HL55" s="38"/>
      <c r="HM55" s="38"/>
      <c r="HN55" s="38"/>
      <c r="HO55" s="38"/>
      <c r="HP55" s="38"/>
      <c r="HQ55" s="38"/>
      <c r="HR55" s="38"/>
      <c r="HS55" s="38"/>
      <c r="HT55" s="38"/>
      <c r="HU55" s="38"/>
      <c r="HV55" s="38"/>
      <c r="HW55" s="38"/>
      <c r="HX55" s="38"/>
      <c r="HY55" s="38"/>
      <c r="HZ55" s="38"/>
      <c r="IA55" s="38"/>
      <c r="IB55" s="38"/>
      <c r="IC55" s="38"/>
      <c r="ID55" s="38"/>
      <c r="IE55" s="38"/>
      <c r="IF55" s="38"/>
      <c r="IG55" s="38"/>
      <c r="IH55" s="38"/>
      <c r="II55" s="38"/>
      <c r="IJ55" s="38"/>
      <c r="IK55" s="38"/>
      <c r="IL55" s="38"/>
      <c r="IM55" s="38"/>
      <c r="IN55" s="38"/>
      <c r="IO55" s="38"/>
      <c r="IP55" s="38"/>
      <c r="IQ55" s="38"/>
      <c r="IR55" s="38"/>
      <c r="IS55" s="38"/>
      <c r="IT55" s="38"/>
      <c r="IU55" s="38"/>
      <c r="IV55" s="38"/>
      <c r="IW55" s="38"/>
      <c r="IX55" s="38"/>
      <c r="IY55" s="38"/>
      <c r="IZ55" s="38"/>
      <c r="JA55" s="38"/>
      <c r="JB55" s="38"/>
      <c r="JC55" s="38"/>
      <c r="JD55" s="38"/>
      <c r="JE55" s="38"/>
      <c r="JF55" s="38"/>
      <c r="JG55" s="38"/>
      <c r="JH55" s="38"/>
      <c r="JI55" s="38"/>
      <c r="JJ55" s="38"/>
      <c r="JK55" s="38"/>
      <c r="JL55" s="38"/>
      <c r="JM55" s="38"/>
      <c r="JN55" s="38"/>
      <c r="JO55" s="38"/>
      <c r="JP55" s="38"/>
      <c r="JQ55" s="38"/>
      <c r="JR55" s="38"/>
      <c r="JS55" s="38"/>
      <c r="JT55" s="38"/>
      <c r="JU55" s="38"/>
      <c r="JV55" s="38"/>
      <c r="JW55" s="38"/>
      <c r="JX55" s="38"/>
      <c r="JY55" s="38"/>
      <c r="JZ55" s="38"/>
      <c r="KA55" s="38"/>
      <c r="KB55" s="38"/>
      <c r="KC55" s="38"/>
      <c r="KD55" s="38"/>
      <c r="KE55" s="38"/>
      <c r="KF55" s="38"/>
      <c r="KG55" s="38"/>
      <c r="KH55" s="38"/>
      <c r="KI55" s="38"/>
      <c r="KJ55" s="38"/>
      <c r="KK55" s="38"/>
      <c r="KL55" s="38"/>
      <c r="KM55" s="38"/>
      <c r="KN55" s="38"/>
      <c r="KO55" s="38"/>
      <c r="KP55" s="38"/>
      <c r="KQ55" s="38"/>
      <c r="KR55" s="38"/>
      <c r="KS55" s="38"/>
      <c r="KT55" s="38"/>
      <c r="KU55" s="38"/>
      <c r="KV55" s="38"/>
      <c r="KW55" s="38"/>
      <c r="KX55" s="38"/>
    </row>
    <row r="56" spans="1:310" s="37" customFormat="1" x14ac:dyDescent="0.3">
      <c r="A56" s="38"/>
      <c r="B56" s="21"/>
      <c r="C56" s="21"/>
      <c r="D56" s="21"/>
      <c r="E56" s="21" t="s">
        <v>17</v>
      </c>
      <c r="F56" s="21"/>
      <c r="G56" s="21"/>
      <c r="H56" s="21"/>
      <c r="I56" s="21"/>
      <c r="J56" s="21"/>
      <c r="K56" s="21"/>
      <c r="L56" s="21"/>
      <c r="M56" s="21"/>
      <c r="N56" s="21"/>
      <c r="O56" s="21"/>
      <c r="P56" s="21"/>
      <c r="Q56" s="21"/>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c r="IW56" s="38"/>
      <c r="IX56" s="38"/>
      <c r="IY56" s="38"/>
      <c r="IZ56" s="38"/>
      <c r="JA56" s="38"/>
      <c r="JB56" s="38"/>
      <c r="JC56" s="38"/>
      <c r="JD56" s="38"/>
      <c r="JE56" s="38"/>
      <c r="JF56" s="38"/>
      <c r="JG56" s="38"/>
      <c r="JH56" s="38"/>
      <c r="JI56" s="38"/>
      <c r="JJ56" s="38"/>
      <c r="JK56" s="38"/>
      <c r="JL56" s="38"/>
      <c r="JM56" s="38"/>
      <c r="JN56" s="38"/>
      <c r="JO56" s="38"/>
      <c r="JP56" s="38"/>
      <c r="JQ56" s="38"/>
      <c r="JR56" s="38"/>
      <c r="JS56" s="38"/>
      <c r="JT56" s="38"/>
      <c r="JU56" s="38"/>
      <c r="JV56" s="38"/>
      <c r="JW56" s="38"/>
      <c r="JX56" s="38"/>
      <c r="JY56" s="38"/>
      <c r="JZ56" s="38"/>
      <c r="KA56" s="38"/>
      <c r="KB56" s="38"/>
      <c r="KC56" s="38"/>
      <c r="KD56" s="38"/>
      <c r="KE56" s="38"/>
      <c r="KF56" s="38"/>
      <c r="KG56" s="38"/>
      <c r="KH56" s="38"/>
      <c r="KI56" s="38"/>
      <c r="KJ56" s="38"/>
      <c r="KK56" s="38"/>
      <c r="KL56" s="38"/>
      <c r="KM56" s="38"/>
      <c r="KN56" s="38"/>
      <c r="KO56" s="38"/>
      <c r="KP56" s="38"/>
      <c r="KQ56" s="38"/>
      <c r="KR56" s="38"/>
      <c r="KS56" s="38"/>
      <c r="KT56" s="38"/>
      <c r="KU56" s="38"/>
      <c r="KV56" s="38"/>
      <c r="KW56" s="38"/>
      <c r="KX56" s="38"/>
    </row>
    <row r="57" spans="1:310" x14ac:dyDescent="0.3">
      <c r="A57" s="32"/>
      <c r="B57" s="35"/>
      <c r="C57" s="35"/>
      <c r="D57" s="35"/>
      <c r="E57" s="35"/>
      <c r="F57" s="35"/>
      <c r="G57" s="35"/>
      <c r="H57" s="35"/>
      <c r="I57" s="35"/>
      <c r="J57" s="35"/>
      <c r="K57" s="35"/>
      <c r="L57" s="35"/>
      <c r="M57" s="35"/>
      <c r="N57" s="35"/>
      <c r="O57" s="35"/>
      <c r="P57" s="35"/>
      <c r="Q57" s="35"/>
    </row>
    <row r="58" spans="1:310" x14ac:dyDescent="0.3">
      <c r="A58" s="32"/>
      <c r="B58" s="35"/>
      <c r="C58" s="35"/>
      <c r="D58" s="35"/>
      <c r="E58" s="35"/>
      <c r="F58" s="35"/>
      <c r="G58" s="35"/>
      <c r="H58" s="35"/>
      <c r="I58" s="35"/>
      <c r="J58" s="35"/>
      <c r="K58" s="35"/>
      <c r="L58" s="35"/>
      <c r="M58" s="35"/>
      <c r="N58" s="35"/>
      <c r="O58" s="35"/>
      <c r="P58" s="35"/>
      <c r="Q58" s="35"/>
    </row>
    <row r="59" spans="1:310" x14ac:dyDescent="0.3">
      <c r="A59" s="32"/>
      <c r="B59" s="35"/>
      <c r="C59" s="35"/>
      <c r="D59" s="35"/>
      <c r="E59" s="35"/>
      <c r="F59" s="35"/>
      <c r="G59" s="35"/>
      <c r="H59" s="35"/>
      <c r="I59" s="35"/>
      <c r="J59" s="35"/>
      <c r="K59" s="35"/>
      <c r="L59" s="35"/>
      <c r="M59" s="35"/>
      <c r="N59" s="35"/>
      <c r="O59" s="35"/>
      <c r="P59" s="35"/>
      <c r="Q59" s="35"/>
    </row>
    <row r="60" spans="1:310" x14ac:dyDescent="0.3">
      <c r="A60" s="32"/>
      <c r="B60" s="35"/>
      <c r="C60" s="35"/>
      <c r="D60" s="35"/>
      <c r="E60" s="35"/>
      <c r="F60" s="35"/>
      <c r="G60" s="35"/>
      <c r="H60" s="35"/>
      <c r="I60" s="35"/>
      <c r="J60" s="35"/>
      <c r="K60" s="35"/>
      <c r="L60" s="35"/>
      <c r="M60" s="35"/>
      <c r="N60" s="35"/>
      <c r="O60" s="35"/>
      <c r="P60" s="35"/>
      <c r="Q60" s="35"/>
    </row>
    <row r="61" spans="1:310" x14ac:dyDescent="0.3">
      <c r="A61" s="32"/>
      <c r="B61" s="35"/>
      <c r="C61" s="35"/>
      <c r="D61" s="35"/>
      <c r="E61" s="35"/>
      <c r="F61" s="35"/>
      <c r="G61" s="35"/>
      <c r="H61" s="35"/>
      <c r="I61" s="35"/>
      <c r="J61" s="35"/>
      <c r="K61" s="35"/>
      <c r="L61" s="35"/>
      <c r="M61" s="35"/>
      <c r="N61" s="35"/>
      <c r="O61" s="35"/>
      <c r="P61" s="35"/>
      <c r="Q61" s="35"/>
    </row>
    <row r="62" spans="1:310" x14ac:dyDescent="0.3">
      <c r="A62" s="32"/>
      <c r="B62" s="35"/>
      <c r="C62" s="35"/>
      <c r="D62" s="35"/>
      <c r="E62" s="35"/>
      <c r="F62" s="35"/>
      <c r="G62" s="35"/>
      <c r="H62" s="35"/>
      <c r="I62" s="35"/>
      <c r="J62" s="35"/>
      <c r="K62" s="35"/>
      <c r="L62" s="35"/>
      <c r="M62" s="35"/>
      <c r="N62" s="35"/>
      <c r="O62" s="35"/>
      <c r="P62" s="35"/>
      <c r="Q62" s="35"/>
    </row>
    <row r="63" spans="1:310" x14ac:dyDescent="0.3">
      <c r="A63" s="32"/>
      <c r="B63" s="35"/>
      <c r="C63" s="35"/>
      <c r="D63" s="35"/>
      <c r="E63" s="35"/>
      <c r="F63" s="35"/>
      <c r="G63" s="35"/>
      <c r="H63" s="35"/>
      <c r="I63" s="35"/>
      <c r="J63" s="35"/>
      <c r="K63" s="35"/>
      <c r="L63" s="35"/>
      <c r="M63" s="35"/>
      <c r="N63" s="35"/>
      <c r="O63" s="35"/>
      <c r="P63" s="35"/>
      <c r="Q63" s="35"/>
    </row>
    <row r="64" spans="1:310" x14ac:dyDescent="0.3">
      <c r="A64" s="32"/>
      <c r="B64" s="35"/>
      <c r="C64" s="35"/>
      <c r="D64" s="35"/>
      <c r="E64" s="35"/>
      <c r="F64" s="35"/>
      <c r="G64" s="35"/>
      <c r="H64" s="35"/>
      <c r="I64" s="35"/>
      <c r="J64" s="35"/>
      <c r="K64" s="35"/>
      <c r="L64" s="35"/>
      <c r="M64" s="35"/>
      <c r="N64" s="35"/>
      <c r="O64" s="35"/>
      <c r="P64" s="35"/>
      <c r="Q64" s="35"/>
    </row>
    <row r="65" spans="1:17" x14ac:dyDescent="0.3">
      <c r="A65" s="32"/>
      <c r="B65" s="35"/>
      <c r="C65" s="35"/>
      <c r="D65" s="35"/>
      <c r="E65" s="35"/>
      <c r="F65" s="35"/>
      <c r="G65" s="35"/>
      <c r="H65" s="35"/>
      <c r="I65" s="35"/>
      <c r="J65" s="35"/>
      <c r="K65" s="35"/>
      <c r="L65" s="35"/>
      <c r="M65" s="35"/>
      <c r="N65" s="35"/>
      <c r="O65" s="35"/>
      <c r="P65" s="35"/>
      <c r="Q65" s="35"/>
    </row>
    <row r="66" spans="1:17" x14ac:dyDescent="0.3">
      <c r="A66" s="32"/>
      <c r="B66" s="35"/>
      <c r="C66" s="35"/>
      <c r="D66" s="35"/>
      <c r="E66" s="35"/>
      <c r="F66" s="35"/>
      <c r="G66" s="35"/>
      <c r="H66" s="35"/>
      <c r="I66" s="35"/>
      <c r="J66" s="35"/>
      <c r="K66" s="35"/>
      <c r="L66" s="35"/>
      <c r="M66" s="35"/>
      <c r="N66" s="35"/>
      <c r="O66" s="35"/>
      <c r="P66" s="35"/>
      <c r="Q66" s="35"/>
    </row>
    <row r="67" spans="1:17" x14ac:dyDescent="0.3">
      <c r="A67" s="32"/>
      <c r="B67" s="35"/>
      <c r="C67" s="35"/>
      <c r="D67" s="35"/>
      <c r="E67" s="35"/>
      <c r="F67" s="35"/>
      <c r="G67" s="35"/>
      <c r="H67" s="35"/>
      <c r="I67" s="35"/>
      <c r="J67" s="35"/>
      <c r="K67" s="35"/>
      <c r="L67" s="35"/>
      <c r="M67" s="35"/>
      <c r="N67" s="35"/>
      <c r="O67" s="35"/>
      <c r="P67" s="35"/>
      <c r="Q67" s="35"/>
    </row>
    <row r="68" spans="1:17" x14ac:dyDescent="0.3">
      <c r="A68" s="32"/>
      <c r="B68" s="35"/>
      <c r="C68" s="35"/>
      <c r="D68" s="35"/>
      <c r="E68" s="35"/>
      <c r="F68" s="35"/>
      <c r="G68" s="35"/>
      <c r="H68" s="35"/>
      <c r="I68" s="35"/>
      <c r="J68" s="35"/>
      <c r="K68" s="35"/>
      <c r="L68" s="35"/>
      <c r="M68" s="35"/>
      <c r="N68" s="35"/>
      <c r="O68" s="35"/>
      <c r="P68" s="35"/>
      <c r="Q68" s="35"/>
    </row>
    <row r="69" spans="1:17" x14ac:dyDescent="0.3">
      <c r="A69" s="32"/>
      <c r="B69" s="35"/>
      <c r="C69" s="35"/>
      <c r="D69" s="35"/>
      <c r="E69" s="35"/>
      <c r="F69" s="35"/>
      <c r="G69" s="35"/>
      <c r="H69" s="35"/>
      <c r="I69" s="35"/>
      <c r="J69" s="35"/>
      <c r="K69" s="35"/>
      <c r="L69" s="35"/>
      <c r="M69" s="35"/>
      <c r="N69" s="35"/>
      <c r="O69" s="35"/>
      <c r="P69" s="35"/>
      <c r="Q69" s="35"/>
    </row>
    <row r="70" spans="1:17" x14ac:dyDescent="0.3">
      <c r="A70" s="32"/>
      <c r="B70" s="35"/>
      <c r="C70" s="35"/>
      <c r="D70" s="35"/>
      <c r="E70" s="35"/>
      <c r="F70" s="35"/>
      <c r="G70" s="35"/>
      <c r="H70" s="35"/>
      <c r="I70" s="35"/>
      <c r="J70" s="35"/>
      <c r="K70" s="35"/>
      <c r="L70" s="35"/>
      <c r="M70" s="35"/>
      <c r="N70" s="35"/>
      <c r="O70" s="35"/>
      <c r="P70" s="35"/>
      <c r="Q70" s="35"/>
    </row>
    <row r="71" spans="1:17" x14ac:dyDescent="0.3">
      <c r="A71" s="32"/>
      <c r="B71" s="35"/>
      <c r="C71" s="35"/>
      <c r="D71" s="35"/>
      <c r="E71" s="35"/>
      <c r="F71" s="35"/>
      <c r="G71" s="35"/>
      <c r="H71" s="35"/>
      <c r="I71" s="35"/>
      <c r="J71" s="35"/>
      <c r="K71" s="35"/>
      <c r="L71" s="35"/>
      <c r="M71" s="35"/>
      <c r="N71" s="35"/>
      <c r="O71" s="35"/>
      <c r="P71" s="35"/>
      <c r="Q71" s="35"/>
    </row>
    <row r="72" spans="1:17" x14ac:dyDescent="0.3">
      <c r="A72" s="32"/>
      <c r="B72" s="35"/>
      <c r="C72" s="35"/>
      <c r="D72" s="35"/>
      <c r="E72" s="35"/>
      <c r="F72" s="35"/>
      <c r="G72" s="35"/>
      <c r="H72" s="35"/>
      <c r="I72" s="35"/>
      <c r="J72" s="35"/>
      <c r="K72" s="35"/>
      <c r="L72" s="35"/>
      <c r="M72" s="35"/>
      <c r="N72" s="35"/>
      <c r="O72" s="35"/>
      <c r="P72" s="35"/>
      <c r="Q72" s="35"/>
    </row>
    <row r="73" spans="1:17" x14ac:dyDescent="0.3">
      <c r="A73" s="32"/>
      <c r="B73" s="35"/>
      <c r="C73" s="35"/>
      <c r="D73" s="35"/>
      <c r="E73" s="35"/>
      <c r="F73" s="35"/>
      <c r="G73" s="35"/>
      <c r="H73" s="35"/>
      <c r="I73" s="35"/>
      <c r="J73" s="35"/>
      <c r="K73" s="35"/>
      <c r="L73" s="35"/>
      <c r="M73" s="35"/>
      <c r="N73" s="35"/>
      <c r="O73" s="35"/>
      <c r="P73" s="35"/>
      <c r="Q73" s="35"/>
    </row>
    <row r="74" spans="1:17" x14ac:dyDescent="0.3">
      <c r="A74" s="32"/>
      <c r="B74" s="35"/>
      <c r="C74" s="35"/>
      <c r="D74" s="35"/>
      <c r="E74" s="35"/>
      <c r="F74" s="35"/>
      <c r="G74" s="35"/>
      <c r="H74" s="35"/>
      <c r="I74" s="35"/>
      <c r="J74" s="35"/>
      <c r="K74" s="35"/>
      <c r="L74" s="35"/>
      <c r="M74" s="35"/>
      <c r="N74" s="35"/>
      <c r="O74" s="35"/>
      <c r="P74" s="35"/>
      <c r="Q74" s="35"/>
    </row>
    <row r="75" spans="1:17" x14ac:dyDescent="0.3">
      <c r="A75" s="32"/>
      <c r="B75" s="35"/>
      <c r="C75" s="35"/>
      <c r="D75" s="35"/>
      <c r="E75" s="35"/>
      <c r="F75" s="35"/>
      <c r="G75" s="35"/>
      <c r="H75" s="35"/>
      <c r="I75" s="35"/>
      <c r="J75" s="35"/>
      <c r="K75" s="35"/>
      <c r="L75" s="35"/>
      <c r="M75" s="35"/>
      <c r="N75" s="35"/>
      <c r="O75" s="35"/>
      <c r="P75" s="35"/>
      <c r="Q75" s="35"/>
    </row>
    <row r="76" spans="1:17" x14ac:dyDescent="0.3">
      <c r="A76" s="32"/>
      <c r="B76" s="35"/>
      <c r="C76" s="35"/>
      <c r="D76" s="35"/>
      <c r="E76" s="35"/>
      <c r="F76" s="35"/>
      <c r="G76" s="35"/>
      <c r="H76" s="35"/>
      <c r="I76" s="35"/>
      <c r="J76" s="35"/>
      <c r="K76" s="35"/>
      <c r="L76" s="35"/>
      <c r="M76" s="35"/>
      <c r="N76" s="35"/>
      <c r="O76" s="35"/>
      <c r="P76" s="35"/>
      <c r="Q76" s="35"/>
    </row>
    <row r="77" spans="1:17" x14ac:dyDescent="0.3">
      <c r="A77" s="32"/>
      <c r="B77" s="35"/>
      <c r="C77" s="35"/>
      <c r="D77" s="35"/>
      <c r="E77" s="35"/>
      <c r="F77" s="35"/>
      <c r="G77" s="35"/>
      <c r="H77" s="35"/>
      <c r="I77" s="35"/>
      <c r="J77" s="35"/>
      <c r="K77" s="35"/>
      <c r="L77" s="35"/>
      <c r="M77" s="35"/>
      <c r="N77" s="35"/>
      <c r="O77" s="35"/>
      <c r="P77" s="35"/>
      <c r="Q77" s="35"/>
    </row>
    <row r="78" spans="1:17" x14ac:dyDescent="0.3">
      <c r="A78" s="32"/>
      <c r="B78" s="35"/>
      <c r="C78" s="35"/>
      <c r="D78" s="35"/>
      <c r="E78" s="35"/>
      <c r="F78" s="35"/>
      <c r="G78" s="35"/>
      <c r="H78" s="35"/>
      <c r="I78" s="35"/>
      <c r="J78" s="35"/>
      <c r="K78" s="35"/>
      <c r="L78" s="35"/>
      <c r="M78" s="35"/>
      <c r="N78" s="35"/>
      <c r="O78" s="35"/>
      <c r="P78" s="35"/>
      <c r="Q78" s="35"/>
    </row>
    <row r="79" spans="1:17" x14ac:dyDescent="0.3">
      <c r="A79" s="32"/>
      <c r="B79" s="35"/>
      <c r="C79" s="35"/>
      <c r="D79" s="35"/>
      <c r="E79" s="35"/>
      <c r="F79" s="35"/>
      <c r="G79" s="35"/>
      <c r="H79" s="35"/>
      <c r="I79" s="35"/>
      <c r="J79" s="35"/>
      <c r="K79" s="35"/>
      <c r="L79" s="35"/>
      <c r="M79" s="35"/>
      <c r="N79" s="35"/>
      <c r="O79" s="35"/>
      <c r="P79" s="35"/>
      <c r="Q79" s="35"/>
    </row>
    <row r="80" spans="1:17" x14ac:dyDescent="0.3">
      <c r="A80" s="32"/>
      <c r="B80" s="35"/>
      <c r="C80" s="35"/>
      <c r="D80" s="35"/>
      <c r="E80" s="35"/>
      <c r="F80" s="35"/>
      <c r="G80" s="35"/>
      <c r="H80" s="35"/>
      <c r="I80" s="35"/>
      <c r="J80" s="35"/>
      <c r="K80" s="35"/>
      <c r="L80" s="35"/>
      <c r="M80" s="35"/>
      <c r="N80" s="35"/>
      <c r="O80" s="35"/>
      <c r="P80" s="35"/>
      <c r="Q80" s="35"/>
    </row>
    <row r="81" spans="1:17" x14ac:dyDescent="0.3">
      <c r="A81" s="32"/>
      <c r="B81" s="35"/>
      <c r="C81" s="35"/>
      <c r="D81" s="35"/>
      <c r="E81" s="35"/>
      <c r="F81" s="35"/>
      <c r="G81" s="35"/>
      <c r="H81" s="35"/>
      <c r="I81" s="35"/>
      <c r="J81" s="35"/>
      <c r="K81" s="35"/>
      <c r="L81" s="35"/>
      <c r="M81" s="35"/>
      <c r="N81" s="35"/>
      <c r="O81" s="35"/>
      <c r="P81" s="35"/>
      <c r="Q81" s="35"/>
    </row>
    <row r="82" spans="1:17" x14ac:dyDescent="0.3">
      <c r="A82" s="32"/>
      <c r="B82" s="35"/>
      <c r="C82" s="35"/>
      <c r="D82" s="35"/>
      <c r="E82" s="35"/>
      <c r="F82" s="35"/>
      <c r="G82" s="35"/>
      <c r="H82" s="35"/>
      <c r="I82" s="35"/>
      <c r="J82" s="35"/>
      <c r="K82" s="35"/>
      <c r="L82" s="35"/>
      <c r="M82" s="35"/>
      <c r="N82" s="35"/>
      <c r="O82" s="35"/>
      <c r="P82" s="35"/>
      <c r="Q82" s="35"/>
    </row>
    <row r="83" spans="1:17" x14ac:dyDescent="0.3">
      <c r="A83" s="32"/>
      <c r="B83" s="35"/>
      <c r="C83" s="35"/>
      <c r="D83" s="35"/>
      <c r="E83" s="35"/>
      <c r="F83" s="35"/>
      <c r="G83" s="35"/>
      <c r="H83" s="35"/>
      <c r="I83" s="35"/>
      <c r="J83" s="35"/>
      <c r="K83" s="35"/>
      <c r="L83" s="35"/>
      <c r="M83" s="35"/>
      <c r="N83" s="35"/>
      <c r="O83" s="35"/>
      <c r="P83" s="35"/>
      <c r="Q83" s="35"/>
    </row>
    <row r="84" spans="1:17" x14ac:dyDescent="0.3">
      <c r="A84" s="32"/>
      <c r="B84" s="35"/>
      <c r="C84" s="35"/>
      <c r="D84" s="35"/>
      <c r="E84" s="35"/>
      <c r="F84" s="35"/>
      <c r="G84" s="35"/>
      <c r="H84" s="35"/>
      <c r="I84" s="35"/>
      <c r="J84" s="35"/>
      <c r="K84" s="35"/>
      <c r="L84" s="35"/>
      <c r="M84" s="35"/>
      <c r="N84" s="35"/>
      <c r="O84" s="35"/>
      <c r="P84" s="35"/>
      <c r="Q84" s="35"/>
    </row>
    <row r="85" spans="1:17" x14ac:dyDescent="0.3">
      <c r="A85" s="32"/>
      <c r="B85" s="35"/>
      <c r="C85" s="35"/>
      <c r="D85" s="35"/>
      <c r="E85" s="35"/>
      <c r="F85" s="35"/>
      <c r="G85" s="35"/>
      <c r="H85" s="35"/>
      <c r="I85" s="35"/>
      <c r="J85" s="35"/>
      <c r="K85" s="35"/>
      <c r="L85" s="35"/>
      <c r="M85" s="35"/>
      <c r="N85" s="35"/>
      <c r="O85" s="35"/>
      <c r="P85" s="35"/>
      <c r="Q85" s="35"/>
    </row>
    <row r="86" spans="1:17" x14ac:dyDescent="0.3">
      <c r="A86" s="32"/>
      <c r="B86" s="35"/>
      <c r="C86" s="35"/>
      <c r="D86" s="35"/>
      <c r="E86" s="35"/>
      <c r="F86" s="35"/>
      <c r="G86" s="35"/>
      <c r="H86" s="35"/>
      <c r="I86" s="35"/>
      <c r="J86" s="35"/>
      <c r="K86" s="35"/>
      <c r="L86" s="35"/>
      <c r="M86" s="35"/>
      <c r="N86" s="35"/>
      <c r="O86" s="35"/>
      <c r="P86" s="35"/>
      <c r="Q86" s="35"/>
    </row>
    <row r="87" spans="1:17" x14ac:dyDescent="0.3">
      <c r="A87" s="32"/>
      <c r="B87" s="35"/>
      <c r="C87" s="35"/>
      <c r="D87" s="35"/>
      <c r="E87" s="35"/>
      <c r="F87" s="35"/>
      <c r="G87" s="35"/>
      <c r="H87" s="35"/>
      <c r="I87" s="35"/>
      <c r="J87" s="35"/>
      <c r="K87" s="35"/>
      <c r="L87" s="35"/>
      <c r="M87" s="35"/>
      <c r="N87" s="35"/>
      <c r="O87" s="35"/>
      <c r="P87" s="35"/>
      <c r="Q87" s="35"/>
    </row>
    <row r="88" spans="1:17" x14ac:dyDescent="0.3">
      <c r="A88" s="32"/>
      <c r="B88" s="35"/>
      <c r="C88" s="35"/>
      <c r="D88" s="35"/>
      <c r="E88" s="35"/>
      <c r="F88" s="35"/>
      <c r="G88" s="35"/>
      <c r="H88" s="35"/>
      <c r="I88" s="35"/>
      <c r="J88" s="35"/>
      <c r="K88" s="35"/>
      <c r="L88" s="35"/>
      <c r="M88" s="35"/>
      <c r="N88" s="35"/>
      <c r="O88" s="35"/>
      <c r="P88" s="35"/>
      <c r="Q88" s="35"/>
    </row>
    <row r="89" spans="1:17" x14ac:dyDescent="0.3">
      <c r="A89" s="32"/>
      <c r="B89" s="35"/>
      <c r="C89" s="35"/>
      <c r="D89" s="35"/>
      <c r="E89" s="35"/>
      <c r="F89" s="35"/>
      <c r="G89" s="35"/>
      <c r="H89" s="35"/>
      <c r="I89" s="35"/>
      <c r="J89" s="35"/>
      <c r="K89" s="35"/>
      <c r="L89" s="35"/>
      <c r="M89" s="35"/>
      <c r="N89" s="35"/>
      <c r="O89" s="35"/>
      <c r="P89" s="35"/>
      <c r="Q89" s="35"/>
    </row>
    <row r="90" spans="1:17" x14ac:dyDescent="0.3">
      <c r="A90" s="32"/>
      <c r="B90" s="35"/>
      <c r="C90" s="35"/>
      <c r="D90" s="35"/>
      <c r="E90" s="35"/>
      <c r="F90" s="35"/>
      <c r="G90" s="35"/>
      <c r="H90" s="35"/>
      <c r="I90" s="35"/>
      <c r="J90" s="35"/>
      <c r="K90" s="35"/>
      <c r="L90" s="35"/>
      <c r="M90" s="35"/>
      <c r="N90" s="35"/>
      <c r="O90" s="35"/>
      <c r="P90" s="35"/>
      <c r="Q90" s="35"/>
    </row>
    <row r="91" spans="1:17" x14ac:dyDescent="0.3">
      <c r="A91" s="32"/>
      <c r="B91" s="35"/>
      <c r="C91" s="35"/>
      <c r="D91" s="35"/>
      <c r="E91" s="35"/>
      <c r="F91" s="35"/>
      <c r="G91" s="35"/>
      <c r="H91" s="35"/>
      <c r="I91" s="35"/>
      <c r="J91" s="35"/>
      <c r="K91" s="35"/>
      <c r="L91" s="35"/>
      <c r="M91" s="35"/>
      <c r="N91" s="35"/>
      <c r="O91" s="35"/>
      <c r="P91" s="35"/>
      <c r="Q91" s="35"/>
    </row>
    <row r="92" spans="1:17" x14ac:dyDescent="0.3">
      <c r="A92" s="32"/>
      <c r="B92" s="35"/>
      <c r="C92" s="35"/>
      <c r="D92" s="35"/>
      <c r="E92" s="35"/>
      <c r="F92" s="35"/>
      <c r="G92" s="35"/>
      <c r="H92" s="35"/>
      <c r="I92" s="35"/>
      <c r="J92" s="35"/>
      <c r="K92" s="35"/>
      <c r="L92" s="35"/>
      <c r="M92" s="35"/>
      <c r="N92" s="35"/>
      <c r="O92" s="35"/>
      <c r="P92" s="35"/>
      <c r="Q92" s="35"/>
    </row>
    <row r="93" spans="1:17" x14ac:dyDescent="0.3">
      <c r="A93" s="32"/>
      <c r="B93" s="35"/>
      <c r="C93" s="35"/>
      <c r="D93" s="35"/>
      <c r="E93" s="35"/>
      <c r="F93" s="35"/>
      <c r="G93" s="35"/>
      <c r="H93" s="35"/>
      <c r="I93" s="35"/>
      <c r="J93" s="35"/>
      <c r="K93" s="35"/>
      <c r="L93" s="35"/>
      <c r="M93" s="35"/>
      <c r="N93" s="35"/>
      <c r="O93" s="35"/>
      <c r="P93" s="35"/>
      <c r="Q93" s="35"/>
    </row>
    <row r="94" spans="1:17" x14ac:dyDescent="0.3">
      <c r="A94" s="32"/>
      <c r="B94" s="35"/>
      <c r="C94" s="35"/>
      <c r="D94" s="35"/>
      <c r="E94" s="35"/>
      <c r="F94" s="35"/>
      <c r="G94" s="35"/>
      <c r="H94" s="35"/>
      <c r="I94" s="35"/>
      <c r="J94" s="35"/>
      <c r="K94" s="35"/>
      <c r="L94" s="35"/>
      <c r="M94" s="35"/>
      <c r="N94" s="35"/>
      <c r="O94" s="35"/>
      <c r="P94" s="35"/>
      <c r="Q94" s="35"/>
    </row>
    <row r="95" spans="1:17" x14ac:dyDescent="0.3">
      <c r="A95" s="32"/>
      <c r="B95" s="35"/>
      <c r="C95" s="35"/>
      <c r="D95" s="35"/>
      <c r="E95" s="35"/>
      <c r="F95" s="35"/>
      <c r="G95" s="35"/>
      <c r="H95" s="35"/>
      <c r="I95" s="35"/>
      <c r="J95" s="35"/>
      <c r="K95" s="35"/>
      <c r="L95" s="35"/>
      <c r="M95" s="35"/>
      <c r="N95" s="35"/>
      <c r="O95" s="35"/>
      <c r="P95" s="35"/>
      <c r="Q95" s="35"/>
    </row>
    <row r="96" spans="1:17" x14ac:dyDescent="0.3">
      <c r="A96" s="32"/>
      <c r="B96" s="35"/>
      <c r="C96" s="35"/>
      <c r="D96" s="35"/>
      <c r="E96" s="35"/>
      <c r="F96" s="35"/>
      <c r="G96" s="35"/>
      <c r="H96" s="35"/>
      <c r="I96" s="35"/>
      <c r="J96" s="35"/>
      <c r="K96" s="35"/>
      <c r="L96" s="35"/>
      <c r="M96" s="35"/>
      <c r="N96" s="35"/>
      <c r="O96" s="35"/>
      <c r="P96" s="35"/>
      <c r="Q96" s="35"/>
    </row>
    <row r="97" spans="1:17" x14ac:dyDescent="0.3">
      <c r="A97" s="32"/>
      <c r="B97" s="35"/>
      <c r="C97" s="35"/>
      <c r="D97" s="35"/>
      <c r="E97" s="35"/>
      <c r="F97" s="35"/>
      <c r="G97" s="35"/>
      <c r="H97" s="35"/>
      <c r="I97" s="35"/>
      <c r="J97" s="35"/>
      <c r="K97" s="35"/>
      <c r="L97" s="35"/>
      <c r="M97" s="35"/>
      <c r="N97" s="35"/>
      <c r="O97" s="35"/>
      <c r="P97" s="35"/>
      <c r="Q97" s="35"/>
    </row>
    <row r="98" spans="1:17" x14ac:dyDescent="0.3">
      <c r="A98" s="32"/>
      <c r="B98" s="35"/>
      <c r="C98" s="35"/>
      <c r="D98" s="35"/>
      <c r="E98" s="35"/>
      <c r="F98" s="35"/>
      <c r="G98" s="35"/>
      <c r="H98" s="35"/>
      <c r="I98" s="35"/>
      <c r="J98" s="35"/>
      <c r="K98" s="35"/>
      <c r="L98" s="35"/>
      <c r="M98" s="35"/>
      <c r="N98" s="35"/>
      <c r="O98" s="35"/>
      <c r="P98" s="35"/>
      <c r="Q98" s="35"/>
    </row>
    <row r="99" spans="1:17" x14ac:dyDescent="0.3">
      <c r="A99" s="32"/>
      <c r="B99" s="35"/>
      <c r="C99" s="35"/>
      <c r="D99" s="35"/>
      <c r="E99" s="35"/>
      <c r="F99" s="35"/>
      <c r="G99" s="35"/>
      <c r="H99" s="35"/>
      <c r="I99" s="35"/>
      <c r="J99" s="35"/>
      <c r="K99" s="35"/>
      <c r="L99" s="35"/>
      <c r="M99" s="35"/>
      <c r="N99" s="35"/>
      <c r="O99" s="35"/>
      <c r="P99" s="35"/>
      <c r="Q99" s="35"/>
    </row>
    <row r="100" spans="1:17" x14ac:dyDescent="0.3">
      <c r="A100" s="32"/>
      <c r="B100" s="35"/>
      <c r="C100" s="35"/>
      <c r="D100" s="35"/>
      <c r="E100" s="35"/>
      <c r="F100" s="35"/>
      <c r="G100" s="35"/>
      <c r="H100" s="35"/>
      <c r="I100" s="35"/>
      <c r="J100" s="35"/>
      <c r="K100" s="35"/>
      <c r="L100" s="35"/>
      <c r="M100" s="35"/>
      <c r="N100" s="35"/>
      <c r="O100" s="35"/>
      <c r="P100" s="35"/>
      <c r="Q100" s="35"/>
    </row>
    <row r="101" spans="1:17" x14ac:dyDescent="0.3">
      <c r="A101" s="32"/>
      <c r="B101" s="35"/>
      <c r="C101" s="35"/>
      <c r="D101" s="35"/>
      <c r="E101" s="35"/>
      <c r="F101" s="35"/>
      <c r="G101" s="35"/>
      <c r="H101" s="35"/>
      <c r="I101" s="35"/>
      <c r="J101" s="35"/>
      <c r="K101" s="35"/>
      <c r="L101" s="35"/>
      <c r="M101" s="35"/>
      <c r="N101" s="35"/>
      <c r="O101" s="35"/>
      <c r="P101" s="35"/>
      <c r="Q101" s="35"/>
    </row>
    <row r="102" spans="1:17" x14ac:dyDescent="0.3">
      <c r="A102" s="32"/>
      <c r="B102" s="35"/>
      <c r="C102" s="35"/>
      <c r="D102" s="35"/>
      <c r="E102" s="35"/>
      <c r="F102" s="35"/>
      <c r="G102" s="35"/>
      <c r="H102" s="35"/>
      <c r="I102" s="35"/>
      <c r="J102" s="35"/>
      <c r="K102" s="35"/>
      <c r="L102" s="35"/>
      <c r="M102" s="35"/>
      <c r="N102" s="35"/>
      <c r="O102" s="35"/>
      <c r="P102" s="35"/>
      <c r="Q102" s="35"/>
    </row>
    <row r="103" spans="1:17" x14ac:dyDescent="0.3">
      <c r="A103" s="32"/>
      <c r="B103" s="35"/>
      <c r="C103" s="35"/>
      <c r="D103" s="35"/>
      <c r="E103" s="35"/>
      <c r="F103" s="35"/>
      <c r="G103" s="35"/>
      <c r="H103" s="35"/>
      <c r="I103" s="35"/>
      <c r="J103" s="35"/>
      <c r="K103" s="35"/>
      <c r="L103" s="35"/>
      <c r="M103" s="35"/>
      <c r="N103" s="35"/>
      <c r="O103" s="35"/>
      <c r="P103" s="35"/>
      <c r="Q103" s="35"/>
    </row>
    <row r="104" spans="1:17" x14ac:dyDescent="0.3">
      <c r="A104" s="32"/>
      <c r="B104" s="35"/>
      <c r="C104" s="35"/>
      <c r="D104" s="35"/>
      <c r="E104" s="35"/>
      <c r="F104" s="35"/>
      <c r="G104" s="35"/>
      <c r="H104" s="35"/>
      <c r="I104" s="35"/>
      <c r="J104" s="35"/>
      <c r="K104" s="35"/>
      <c r="L104" s="35"/>
      <c r="M104" s="35"/>
      <c r="N104" s="35"/>
      <c r="O104" s="35"/>
      <c r="P104" s="35"/>
      <c r="Q104" s="35"/>
    </row>
    <row r="105" spans="1:17" x14ac:dyDescent="0.3">
      <c r="A105" s="32"/>
      <c r="B105" s="35"/>
      <c r="C105" s="35"/>
      <c r="D105" s="35"/>
      <c r="E105" s="35"/>
      <c r="F105" s="35"/>
      <c r="G105" s="35"/>
      <c r="H105" s="35"/>
      <c r="I105" s="35"/>
      <c r="J105" s="35"/>
      <c r="K105" s="35"/>
      <c r="L105" s="35"/>
      <c r="M105" s="35"/>
      <c r="N105" s="35"/>
      <c r="O105" s="35"/>
      <c r="P105" s="35"/>
      <c r="Q105" s="35"/>
    </row>
    <row r="106" spans="1:17" x14ac:dyDescent="0.3">
      <c r="A106" s="32"/>
      <c r="B106" s="35"/>
      <c r="C106" s="35"/>
      <c r="D106" s="35"/>
      <c r="E106" s="35"/>
      <c r="F106" s="35"/>
      <c r="G106" s="35"/>
      <c r="H106" s="35"/>
      <c r="I106" s="35"/>
      <c r="J106" s="35"/>
      <c r="K106" s="35"/>
      <c r="L106" s="35"/>
      <c r="M106" s="35"/>
      <c r="N106" s="35"/>
      <c r="O106" s="35"/>
      <c r="P106" s="35"/>
      <c r="Q106" s="35"/>
    </row>
    <row r="107" spans="1:17" x14ac:dyDescent="0.3">
      <c r="A107" s="32"/>
      <c r="B107" s="35"/>
      <c r="C107" s="35"/>
      <c r="D107" s="35"/>
      <c r="E107" s="35"/>
      <c r="F107" s="35"/>
      <c r="G107" s="35"/>
      <c r="H107" s="35"/>
      <c r="I107" s="35"/>
      <c r="J107" s="35"/>
      <c r="K107" s="35"/>
      <c r="L107" s="35"/>
      <c r="M107" s="35"/>
      <c r="N107" s="35"/>
      <c r="O107" s="35"/>
      <c r="P107" s="35"/>
      <c r="Q107" s="35"/>
    </row>
    <row r="108" spans="1:17" x14ac:dyDescent="0.3">
      <c r="A108" s="32"/>
      <c r="B108" s="35"/>
      <c r="C108" s="35"/>
      <c r="D108" s="35"/>
      <c r="E108" s="35"/>
      <c r="F108" s="35"/>
      <c r="G108" s="35"/>
      <c r="H108" s="35"/>
      <c r="I108" s="35"/>
      <c r="J108" s="35"/>
      <c r="K108" s="35"/>
      <c r="L108" s="35"/>
      <c r="M108" s="35"/>
      <c r="N108" s="35"/>
      <c r="O108" s="35"/>
      <c r="P108" s="35"/>
      <c r="Q108" s="35"/>
    </row>
    <row r="109" spans="1:17" x14ac:dyDescent="0.3">
      <c r="A109" s="32"/>
      <c r="B109" s="35"/>
      <c r="C109" s="35"/>
      <c r="D109" s="35"/>
      <c r="E109" s="35"/>
      <c r="F109" s="35"/>
      <c r="G109" s="35"/>
      <c r="H109" s="35"/>
      <c r="I109" s="35"/>
      <c r="J109" s="35"/>
      <c r="K109" s="35"/>
      <c r="L109" s="35"/>
      <c r="M109" s="35"/>
      <c r="N109" s="35"/>
      <c r="O109" s="35"/>
      <c r="P109" s="35"/>
      <c r="Q109" s="35"/>
    </row>
    <row r="110" spans="1:17" x14ac:dyDescent="0.3">
      <c r="A110" s="32"/>
      <c r="B110" s="35"/>
      <c r="C110" s="35"/>
      <c r="D110" s="35"/>
      <c r="E110" s="35"/>
      <c r="F110" s="35"/>
      <c r="G110" s="35"/>
      <c r="H110" s="35"/>
      <c r="I110" s="35"/>
      <c r="J110" s="35"/>
      <c r="K110" s="35"/>
      <c r="L110" s="35"/>
      <c r="M110" s="35"/>
      <c r="N110" s="35"/>
      <c r="O110" s="35"/>
      <c r="P110" s="35"/>
      <c r="Q110" s="35"/>
    </row>
    <row r="111" spans="1:17" x14ac:dyDescent="0.3">
      <c r="A111" s="32"/>
      <c r="B111" s="35"/>
      <c r="C111" s="35"/>
      <c r="D111" s="35"/>
      <c r="E111" s="35"/>
      <c r="F111" s="35"/>
      <c r="G111" s="35"/>
      <c r="H111" s="35"/>
      <c r="I111" s="35"/>
      <c r="J111" s="35"/>
      <c r="K111" s="35"/>
      <c r="L111" s="35"/>
      <c r="M111" s="35"/>
      <c r="N111" s="35"/>
      <c r="O111" s="35"/>
      <c r="P111" s="35"/>
      <c r="Q111" s="35"/>
    </row>
    <row r="112" spans="1:17" x14ac:dyDescent="0.3">
      <c r="A112" s="32"/>
      <c r="B112" s="35"/>
      <c r="C112" s="35"/>
      <c r="D112" s="35"/>
      <c r="E112" s="35"/>
      <c r="F112" s="35"/>
      <c r="G112" s="35"/>
      <c r="H112" s="35"/>
      <c r="I112" s="35"/>
      <c r="J112" s="35"/>
      <c r="K112" s="35"/>
      <c r="L112" s="35"/>
      <c r="M112" s="35"/>
      <c r="N112" s="35"/>
      <c r="O112" s="35"/>
      <c r="P112" s="35"/>
      <c r="Q112" s="35"/>
    </row>
    <row r="113" spans="1:17" x14ac:dyDescent="0.3">
      <c r="A113" s="32"/>
      <c r="B113" s="35"/>
      <c r="C113" s="35"/>
      <c r="D113" s="35"/>
      <c r="E113" s="35"/>
      <c r="F113" s="35"/>
      <c r="G113" s="35"/>
      <c r="H113" s="35"/>
      <c r="I113" s="35"/>
      <c r="J113" s="35"/>
      <c r="K113" s="35"/>
      <c r="L113" s="35"/>
      <c r="M113" s="35"/>
      <c r="N113" s="35"/>
      <c r="O113" s="35"/>
      <c r="P113" s="35"/>
      <c r="Q113" s="35"/>
    </row>
    <row r="114" spans="1:17" x14ac:dyDescent="0.3">
      <c r="A114" s="32"/>
      <c r="B114" s="35"/>
      <c r="C114" s="35"/>
      <c r="D114" s="35"/>
      <c r="E114" s="35"/>
      <c r="F114" s="35"/>
      <c r="G114" s="35"/>
      <c r="H114" s="35"/>
      <c r="I114" s="35"/>
      <c r="J114" s="35"/>
      <c r="K114" s="35"/>
      <c r="L114" s="35"/>
      <c r="M114" s="35"/>
      <c r="N114" s="35"/>
      <c r="O114" s="35"/>
      <c r="P114" s="35"/>
      <c r="Q114" s="35"/>
    </row>
    <row r="115" spans="1:17" x14ac:dyDescent="0.3">
      <c r="A115" s="32"/>
      <c r="B115" s="35"/>
      <c r="C115" s="35"/>
      <c r="D115" s="35"/>
      <c r="E115" s="35"/>
      <c r="F115" s="35"/>
      <c r="G115" s="35"/>
      <c r="H115" s="35"/>
      <c r="I115" s="35"/>
      <c r="J115" s="35"/>
      <c r="K115" s="35"/>
      <c r="L115" s="35"/>
      <c r="M115" s="35"/>
      <c r="N115" s="35"/>
      <c r="O115" s="35"/>
      <c r="P115" s="35"/>
      <c r="Q115" s="35"/>
    </row>
    <row r="116" spans="1:17" x14ac:dyDescent="0.3">
      <c r="A116" s="32"/>
      <c r="B116" s="35"/>
      <c r="C116" s="35"/>
      <c r="D116" s="35"/>
      <c r="E116" s="35"/>
      <c r="F116" s="35"/>
      <c r="G116" s="35"/>
      <c r="H116" s="35"/>
      <c r="I116" s="35"/>
      <c r="J116" s="35"/>
      <c r="K116" s="35"/>
      <c r="L116" s="35"/>
      <c r="M116" s="35"/>
      <c r="N116" s="35"/>
      <c r="O116" s="35"/>
      <c r="P116" s="35"/>
      <c r="Q116" s="35"/>
    </row>
    <row r="117" spans="1:17" x14ac:dyDescent="0.3">
      <c r="A117" s="32"/>
      <c r="B117" s="35"/>
      <c r="C117" s="35"/>
      <c r="D117" s="35"/>
      <c r="E117" s="35"/>
      <c r="F117" s="35"/>
      <c r="G117" s="35"/>
      <c r="H117" s="35"/>
      <c r="I117" s="35"/>
      <c r="J117" s="35"/>
      <c r="K117" s="35"/>
      <c r="L117" s="35"/>
      <c r="M117" s="35"/>
      <c r="N117" s="35"/>
      <c r="O117" s="35"/>
      <c r="P117" s="35"/>
      <c r="Q117" s="35"/>
    </row>
    <row r="118" spans="1:17" x14ac:dyDescent="0.3">
      <c r="A118" s="32"/>
      <c r="B118" s="35"/>
      <c r="C118" s="35"/>
      <c r="D118" s="35"/>
      <c r="E118" s="35"/>
      <c r="F118" s="35"/>
      <c r="G118" s="35"/>
      <c r="H118" s="35"/>
      <c r="I118" s="35"/>
      <c r="J118" s="35"/>
      <c r="K118" s="35"/>
      <c r="L118" s="35"/>
      <c r="M118" s="35"/>
      <c r="N118" s="35"/>
      <c r="O118" s="35"/>
      <c r="P118" s="35"/>
      <c r="Q118" s="35"/>
    </row>
    <row r="119" spans="1:17" x14ac:dyDescent="0.3">
      <c r="A119" s="32"/>
      <c r="B119" s="35"/>
      <c r="C119" s="35"/>
      <c r="D119" s="35"/>
      <c r="E119" s="35"/>
      <c r="F119" s="35"/>
      <c r="G119" s="35"/>
      <c r="H119" s="35"/>
      <c r="I119" s="35"/>
      <c r="J119" s="35"/>
      <c r="K119" s="35"/>
      <c r="L119" s="35"/>
      <c r="M119" s="35"/>
      <c r="N119" s="35"/>
      <c r="O119" s="35"/>
      <c r="P119" s="35"/>
      <c r="Q119" s="35"/>
    </row>
    <row r="120" spans="1:17" x14ac:dyDescent="0.3">
      <c r="A120" s="32"/>
      <c r="B120" s="35"/>
      <c r="C120" s="35"/>
      <c r="D120" s="35"/>
      <c r="E120" s="35"/>
      <c r="F120" s="35"/>
      <c r="G120" s="35"/>
      <c r="H120" s="35"/>
      <c r="I120" s="35"/>
      <c r="J120" s="35"/>
      <c r="K120" s="35"/>
      <c r="L120" s="35"/>
      <c r="M120" s="35"/>
      <c r="N120" s="35"/>
      <c r="O120" s="35"/>
      <c r="P120" s="35"/>
      <c r="Q120" s="35"/>
    </row>
    <row r="121" spans="1:17" x14ac:dyDescent="0.3">
      <c r="A121" s="32"/>
      <c r="B121" s="35"/>
      <c r="C121" s="35"/>
      <c r="D121" s="35"/>
      <c r="E121" s="35"/>
      <c r="F121" s="35"/>
      <c r="G121" s="35"/>
      <c r="H121" s="35"/>
      <c r="I121" s="35"/>
      <c r="J121" s="35"/>
      <c r="K121" s="35"/>
      <c r="L121" s="35"/>
      <c r="M121" s="35"/>
      <c r="N121" s="35"/>
      <c r="O121" s="35"/>
      <c r="P121" s="35"/>
      <c r="Q121" s="35"/>
    </row>
    <row r="122" spans="1:17" x14ac:dyDescent="0.3">
      <c r="A122" s="32"/>
      <c r="B122" s="35"/>
      <c r="C122" s="35"/>
      <c r="D122" s="35"/>
      <c r="E122" s="35"/>
      <c r="F122" s="35"/>
      <c r="G122" s="35"/>
      <c r="H122" s="35"/>
      <c r="I122" s="35"/>
      <c r="J122" s="35"/>
      <c r="K122" s="35"/>
      <c r="L122" s="35"/>
      <c r="M122" s="35"/>
      <c r="N122" s="35"/>
      <c r="O122" s="35"/>
      <c r="P122" s="35"/>
      <c r="Q122" s="35"/>
    </row>
    <row r="123" spans="1:17" x14ac:dyDescent="0.3">
      <c r="A123" s="32"/>
      <c r="B123" s="35"/>
      <c r="C123" s="35"/>
      <c r="D123" s="35"/>
      <c r="E123" s="35"/>
      <c r="F123" s="35"/>
      <c r="G123" s="35"/>
      <c r="H123" s="35"/>
      <c r="I123" s="35"/>
      <c r="J123" s="35"/>
      <c r="K123" s="35"/>
      <c r="L123" s="35"/>
      <c r="M123" s="35"/>
      <c r="N123" s="35"/>
      <c r="O123" s="35"/>
      <c r="P123" s="35"/>
      <c r="Q123" s="35"/>
    </row>
    <row r="124" spans="1:17" x14ac:dyDescent="0.3">
      <c r="A124" s="32"/>
      <c r="B124" s="35"/>
      <c r="C124" s="35"/>
      <c r="D124" s="35"/>
      <c r="E124" s="35"/>
      <c r="F124" s="35"/>
      <c r="G124" s="35"/>
      <c r="H124" s="35"/>
      <c r="I124" s="35"/>
      <c r="J124" s="35"/>
      <c r="K124" s="35"/>
      <c r="L124" s="35"/>
      <c r="M124" s="35"/>
      <c r="N124" s="35"/>
      <c r="O124" s="35"/>
      <c r="P124" s="35"/>
      <c r="Q124" s="35"/>
    </row>
    <row r="125" spans="1:17" x14ac:dyDescent="0.3">
      <c r="A125" s="32"/>
      <c r="B125" s="35"/>
      <c r="C125" s="35"/>
      <c r="D125" s="35"/>
      <c r="E125" s="35"/>
      <c r="F125" s="35"/>
      <c r="G125" s="35"/>
      <c r="H125" s="35"/>
      <c r="I125" s="35"/>
      <c r="J125" s="35"/>
      <c r="K125" s="35"/>
      <c r="L125" s="35"/>
      <c r="M125" s="35"/>
      <c r="N125" s="35"/>
      <c r="O125" s="35"/>
      <c r="P125" s="35"/>
      <c r="Q125" s="35"/>
    </row>
    <row r="126" spans="1:17" x14ac:dyDescent="0.3">
      <c r="A126" s="32"/>
      <c r="B126" s="35"/>
      <c r="C126" s="35"/>
      <c r="D126" s="35"/>
      <c r="E126" s="35"/>
      <c r="F126" s="35"/>
      <c r="G126" s="35"/>
      <c r="H126" s="35"/>
      <c r="I126" s="35"/>
      <c r="J126" s="35"/>
      <c r="K126" s="35"/>
      <c r="L126" s="35"/>
      <c r="M126" s="35"/>
      <c r="N126" s="35"/>
      <c r="O126" s="35"/>
      <c r="P126" s="35"/>
      <c r="Q126" s="35"/>
    </row>
    <row r="127" spans="1:17" x14ac:dyDescent="0.3">
      <c r="A127" s="32"/>
      <c r="B127" s="35"/>
      <c r="C127" s="35"/>
      <c r="D127" s="35"/>
      <c r="E127" s="35"/>
      <c r="F127" s="35"/>
      <c r="G127" s="35"/>
      <c r="H127" s="35"/>
      <c r="I127" s="35"/>
      <c r="J127" s="35"/>
      <c r="K127" s="35"/>
      <c r="L127" s="35"/>
      <c r="M127" s="35"/>
      <c r="N127" s="35"/>
      <c r="O127" s="35"/>
      <c r="P127" s="35"/>
      <c r="Q127" s="35"/>
    </row>
    <row r="128" spans="1:17" x14ac:dyDescent="0.3">
      <c r="A128" s="32"/>
      <c r="B128" s="35"/>
      <c r="C128" s="35"/>
      <c r="D128" s="35"/>
      <c r="E128" s="35"/>
      <c r="F128" s="35"/>
      <c r="G128" s="35"/>
      <c r="H128" s="35"/>
      <c r="I128" s="35"/>
      <c r="J128" s="35"/>
      <c r="K128" s="35"/>
      <c r="L128" s="35"/>
      <c r="M128" s="35"/>
      <c r="N128" s="35"/>
      <c r="O128" s="35"/>
      <c r="P128" s="35"/>
      <c r="Q128" s="35"/>
    </row>
    <row r="129" spans="1:17" x14ac:dyDescent="0.3">
      <c r="A129" s="32"/>
      <c r="B129" s="35"/>
      <c r="C129" s="35"/>
      <c r="D129" s="35"/>
      <c r="E129" s="35"/>
      <c r="F129" s="35"/>
      <c r="G129" s="35"/>
      <c r="H129" s="35"/>
      <c r="I129" s="35"/>
      <c r="J129" s="35"/>
      <c r="K129" s="35"/>
      <c r="L129" s="35"/>
      <c r="M129" s="35"/>
      <c r="N129" s="35"/>
      <c r="O129" s="35"/>
      <c r="P129" s="35"/>
      <c r="Q129" s="35"/>
    </row>
    <row r="130" spans="1:17" x14ac:dyDescent="0.3">
      <c r="A130" s="32"/>
      <c r="B130" s="35"/>
      <c r="C130" s="35"/>
      <c r="D130" s="35"/>
      <c r="E130" s="35"/>
      <c r="F130" s="35"/>
      <c r="G130" s="35"/>
      <c r="H130" s="35"/>
      <c r="I130" s="35"/>
      <c r="J130" s="35"/>
      <c r="K130" s="35"/>
      <c r="L130" s="35"/>
      <c r="M130" s="35"/>
      <c r="N130" s="35"/>
      <c r="O130" s="35"/>
      <c r="P130" s="35"/>
      <c r="Q130" s="35"/>
    </row>
    <row r="131" spans="1:17" x14ac:dyDescent="0.3">
      <c r="A131" s="32"/>
      <c r="B131" s="35"/>
      <c r="C131" s="35"/>
      <c r="D131" s="35"/>
      <c r="E131" s="35"/>
      <c r="F131" s="35"/>
      <c r="G131" s="35"/>
      <c r="H131" s="35"/>
      <c r="I131" s="35"/>
      <c r="J131" s="35"/>
      <c r="K131" s="35"/>
      <c r="L131" s="35"/>
      <c r="M131" s="35"/>
      <c r="N131" s="35"/>
      <c r="O131" s="35"/>
      <c r="P131" s="35"/>
      <c r="Q131" s="35"/>
    </row>
    <row r="132" spans="1:17" x14ac:dyDescent="0.3">
      <c r="A132" s="32"/>
      <c r="B132" s="35"/>
      <c r="C132" s="35"/>
      <c r="D132" s="35"/>
      <c r="E132" s="35"/>
      <c r="F132" s="35"/>
      <c r="G132" s="35"/>
      <c r="H132" s="35"/>
      <c r="I132" s="35"/>
      <c r="J132" s="35"/>
      <c r="K132" s="35"/>
      <c r="L132" s="35"/>
      <c r="M132" s="35"/>
      <c r="N132" s="35"/>
      <c r="O132" s="35"/>
      <c r="P132" s="35"/>
      <c r="Q132" s="35"/>
    </row>
    <row r="133" spans="1:17" x14ac:dyDescent="0.3">
      <c r="A133" s="32"/>
      <c r="B133" s="35"/>
      <c r="C133" s="35"/>
      <c r="D133" s="35"/>
      <c r="E133" s="35"/>
      <c r="F133" s="35"/>
      <c r="G133" s="35"/>
      <c r="H133" s="35"/>
      <c r="I133" s="35"/>
      <c r="J133" s="35"/>
      <c r="K133" s="35"/>
      <c r="L133" s="35"/>
      <c r="M133" s="35"/>
      <c r="N133" s="35"/>
      <c r="O133" s="35"/>
      <c r="P133" s="35"/>
      <c r="Q133" s="35"/>
    </row>
    <row r="134" spans="1:17" x14ac:dyDescent="0.3">
      <c r="A134" s="32"/>
      <c r="B134" s="35"/>
      <c r="C134" s="35"/>
      <c r="D134" s="35"/>
      <c r="E134" s="35"/>
      <c r="F134" s="35"/>
      <c r="G134" s="35"/>
      <c r="H134" s="35"/>
      <c r="I134" s="35"/>
      <c r="J134" s="35"/>
      <c r="K134" s="35"/>
      <c r="L134" s="35"/>
      <c r="M134" s="35"/>
      <c r="N134" s="35"/>
      <c r="O134" s="35"/>
      <c r="P134" s="35"/>
      <c r="Q134" s="35"/>
    </row>
    <row r="135" spans="1:17" x14ac:dyDescent="0.3">
      <c r="A135" s="32"/>
      <c r="B135" s="35"/>
      <c r="C135" s="35"/>
      <c r="D135" s="35"/>
      <c r="E135" s="35"/>
      <c r="F135" s="35"/>
      <c r="G135" s="35"/>
      <c r="H135" s="35"/>
      <c r="I135" s="35"/>
      <c r="J135" s="35"/>
      <c r="K135" s="35"/>
      <c r="L135" s="35"/>
      <c r="M135" s="35"/>
      <c r="N135" s="35"/>
      <c r="O135" s="35"/>
      <c r="P135" s="35"/>
      <c r="Q135" s="35"/>
    </row>
    <row r="136" spans="1:17" x14ac:dyDescent="0.3">
      <c r="A136" s="32"/>
      <c r="B136" s="35"/>
      <c r="C136" s="35"/>
      <c r="D136" s="35"/>
      <c r="E136" s="35"/>
      <c r="F136" s="35"/>
      <c r="G136" s="35"/>
      <c r="H136" s="35"/>
      <c r="I136" s="35"/>
      <c r="J136" s="35"/>
      <c r="K136" s="35"/>
      <c r="L136" s="35"/>
      <c r="M136" s="35"/>
      <c r="N136" s="35"/>
      <c r="O136" s="35"/>
      <c r="P136" s="35"/>
      <c r="Q136" s="35"/>
    </row>
    <row r="137" spans="1:17" x14ac:dyDescent="0.3">
      <c r="A137" s="32"/>
      <c r="B137" s="35"/>
      <c r="C137" s="35"/>
      <c r="D137" s="35"/>
      <c r="E137" s="35"/>
      <c r="F137" s="35"/>
      <c r="G137" s="35"/>
      <c r="H137" s="35"/>
      <c r="I137" s="35"/>
      <c r="J137" s="35"/>
      <c r="K137" s="35"/>
      <c r="L137" s="35"/>
      <c r="M137" s="35"/>
      <c r="N137" s="35"/>
      <c r="O137" s="35"/>
      <c r="P137" s="35"/>
      <c r="Q137" s="35"/>
    </row>
    <row r="138" spans="1:17" x14ac:dyDescent="0.3">
      <c r="A138" s="32"/>
      <c r="B138" s="35"/>
      <c r="C138" s="35"/>
      <c r="D138" s="35"/>
      <c r="E138" s="35"/>
      <c r="F138" s="35"/>
      <c r="G138" s="35"/>
      <c r="H138" s="35"/>
      <c r="I138" s="35"/>
      <c r="J138" s="35"/>
      <c r="K138" s="35"/>
      <c r="L138" s="35"/>
      <c r="M138" s="35"/>
      <c r="N138" s="35"/>
      <c r="O138" s="35"/>
      <c r="P138" s="35"/>
      <c r="Q138" s="35"/>
    </row>
    <row r="139" spans="1:17" x14ac:dyDescent="0.3">
      <c r="A139" s="32"/>
      <c r="B139" s="35"/>
      <c r="C139" s="35"/>
      <c r="D139" s="35"/>
      <c r="E139" s="35"/>
      <c r="F139" s="35"/>
      <c r="G139" s="35"/>
      <c r="H139" s="35"/>
      <c r="I139" s="35"/>
      <c r="J139" s="35"/>
      <c r="K139" s="35"/>
      <c r="L139" s="35"/>
      <c r="M139" s="35"/>
      <c r="N139" s="35"/>
      <c r="O139" s="35"/>
      <c r="P139" s="35"/>
      <c r="Q139" s="35"/>
    </row>
    <row r="140" spans="1:17" x14ac:dyDescent="0.3">
      <c r="A140" s="32"/>
      <c r="B140" s="35"/>
      <c r="C140" s="35"/>
      <c r="D140" s="35"/>
      <c r="E140" s="35"/>
      <c r="F140" s="35"/>
      <c r="G140" s="35"/>
      <c r="H140" s="35"/>
      <c r="I140" s="35"/>
      <c r="J140" s="35"/>
      <c r="K140" s="35"/>
      <c r="L140" s="35"/>
      <c r="M140" s="35"/>
      <c r="N140" s="35"/>
      <c r="O140" s="35"/>
      <c r="P140" s="35"/>
      <c r="Q140" s="35"/>
    </row>
    <row r="141" spans="1:17" x14ac:dyDescent="0.3">
      <c r="A141" s="32"/>
      <c r="B141" s="35"/>
      <c r="C141" s="35"/>
      <c r="D141" s="35"/>
      <c r="E141" s="35"/>
      <c r="F141" s="35"/>
      <c r="G141" s="35"/>
      <c r="H141" s="35"/>
      <c r="I141" s="35"/>
      <c r="J141" s="35"/>
      <c r="K141" s="35"/>
      <c r="L141" s="35"/>
      <c r="M141" s="35"/>
      <c r="N141" s="35"/>
      <c r="O141" s="35"/>
      <c r="P141" s="35"/>
      <c r="Q141" s="35"/>
    </row>
    <row r="142" spans="1:17" x14ac:dyDescent="0.3">
      <c r="A142" s="32"/>
      <c r="B142" s="35"/>
      <c r="C142" s="35"/>
      <c r="D142" s="35"/>
      <c r="E142" s="35"/>
      <c r="F142" s="35"/>
      <c r="G142" s="35"/>
      <c r="H142" s="35"/>
      <c r="I142" s="35"/>
      <c r="J142" s="35"/>
      <c r="K142" s="35"/>
      <c r="L142" s="35"/>
      <c r="M142" s="35"/>
      <c r="N142" s="35"/>
      <c r="O142" s="35"/>
      <c r="P142" s="35"/>
      <c r="Q142" s="35"/>
    </row>
    <row r="143" spans="1:17" x14ac:dyDescent="0.3">
      <c r="A143" s="32"/>
      <c r="B143" s="35"/>
      <c r="C143" s="35"/>
      <c r="D143" s="35"/>
      <c r="E143" s="35"/>
      <c r="F143" s="35"/>
      <c r="G143" s="35"/>
      <c r="H143" s="35"/>
      <c r="I143" s="35"/>
      <c r="J143" s="35"/>
      <c r="K143" s="35"/>
      <c r="L143" s="35"/>
      <c r="M143" s="35"/>
      <c r="N143" s="35"/>
      <c r="O143" s="35"/>
      <c r="P143" s="35"/>
      <c r="Q143" s="35"/>
    </row>
    <row r="144" spans="1:17" x14ac:dyDescent="0.3">
      <c r="A144" s="32"/>
      <c r="B144" s="35"/>
      <c r="C144" s="35"/>
      <c r="D144" s="35"/>
      <c r="E144" s="35"/>
      <c r="F144" s="35"/>
      <c r="G144" s="35"/>
      <c r="H144" s="35"/>
      <c r="I144" s="35"/>
      <c r="J144" s="35"/>
      <c r="K144" s="35"/>
      <c r="L144" s="35"/>
      <c r="M144" s="35"/>
      <c r="N144" s="35"/>
      <c r="O144" s="35"/>
      <c r="P144" s="35"/>
      <c r="Q144" s="35"/>
    </row>
    <row r="145" spans="1:17" x14ac:dyDescent="0.3">
      <c r="A145" s="32"/>
      <c r="B145" s="35"/>
      <c r="C145" s="35"/>
      <c r="D145" s="35"/>
      <c r="E145" s="35"/>
      <c r="F145" s="35"/>
      <c r="G145" s="35"/>
      <c r="H145" s="35"/>
      <c r="I145" s="35"/>
      <c r="J145" s="35"/>
      <c r="K145" s="35"/>
      <c r="L145" s="35"/>
      <c r="M145" s="35"/>
      <c r="N145" s="35"/>
      <c r="O145" s="35"/>
      <c r="P145" s="35"/>
      <c r="Q145" s="35"/>
    </row>
    <row r="146" spans="1:17" x14ac:dyDescent="0.3">
      <c r="A146" s="32"/>
      <c r="B146" s="35"/>
      <c r="C146" s="35"/>
      <c r="D146" s="35"/>
      <c r="E146" s="35"/>
      <c r="F146" s="35"/>
      <c r="G146" s="35"/>
      <c r="H146" s="35"/>
      <c r="I146" s="35"/>
      <c r="J146" s="35"/>
      <c r="K146" s="35"/>
      <c r="L146" s="35"/>
      <c r="M146" s="35"/>
      <c r="N146" s="35"/>
      <c r="O146" s="35"/>
      <c r="P146" s="35"/>
      <c r="Q146" s="35"/>
    </row>
    <row r="147" spans="1:17" x14ac:dyDescent="0.3">
      <c r="A147" s="32"/>
      <c r="B147" s="35"/>
      <c r="C147" s="35"/>
      <c r="D147" s="35"/>
      <c r="E147" s="35"/>
      <c r="F147" s="35"/>
      <c r="G147" s="35"/>
      <c r="H147" s="35"/>
      <c r="I147" s="35"/>
      <c r="J147" s="35"/>
      <c r="K147" s="35"/>
      <c r="L147" s="35"/>
      <c r="M147" s="35"/>
      <c r="N147" s="35"/>
      <c r="O147" s="35"/>
      <c r="P147" s="35"/>
      <c r="Q147" s="35"/>
    </row>
    <row r="148" spans="1:17" x14ac:dyDescent="0.3">
      <c r="A148" s="32"/>
      <c r="B148" s="35"/>
      <c r="C148" s="35"/>
      <c r="D148" s="35"/>
      <c r="E148" s="35"/>
      <c r="F148" s="35"/>
      <c r="G148" s="35"/>
      <c r="H148" s="35"/>
      <c r="I148" s="35"/>
      <c r="J148" s="35"/>
      <c r="K148" s="35"/>
      <c r="L148" s="35"/>
      <c r="M148" s="35"/>
      <c r="N148" s="35"/>
      <c r="O148" s="35"/>
      <c r="P148" s="35"/>
      <c r="Q148" s="35"/>
    </row>
    <row r="149" spans="1:17" x14ac:dyDescent="0.3">
      <c r="A149" s="32"/>
      <c r="B149" s="35"/>
      <c r="C149" s="35"/>
      <c r="D149" s="35"/>
      <c r="E149" s="35"/>
      <c r="F149" s="35"/>
      <c r="G149" s="35"/>
      <c r="H149" s="35"/>
      <c r="I149" s="35"/>
      <c r="J149" s="35"/>
      <c r="K149" s="35"/>
      <c r="L149" s="35"/>
      <c r="M149" s="35"/>
      <c r="N149" s="35"/>
      <c r="O149" s="35"/>
      <c r="P149" s="35"/>
      <c r="Q149" s="35"/>
    </row>
    <row r="150" spans="1:17" x14ac:dyDescent="0.3">
      <c r="A150" s="32"/>
      <c r="B150" s="35"/>
      <c r="C150" s="35"/>
      <c r="D150" s="35"/>
      <c r="E150" s="35"/>
      <c r="F150" s="35"/>
      <c r="G150" s="35"/>
      <c r="H150" s="35"/>
      <c r="I150" s="35"/>
      <c r="J150" s="35"/>
      <c r="K150" s="35"/>
      <c r="L150" s="35"/>
      <c r="M150" s="35"/>
      <c r="N150" s="35"/>
      <c r="O150" s="35"/>
      <c r="P150" s="35"/>
      <c r="Q150" s="35"/>
    </row>
    <row r="151" spans="1:17" x14ac:dyDescent="0.3">
      <c r="A151" s="32"/>
      <c r="B151" s="35"/>
      <c r="C151" s="35"/>
      <c r="D151" s="35"/>
      <c r="E151" s="35"/>
      <c r="F151" s="35"/>
      <c r="G151" s="35"/>
      <c r="H151" s="35"/>
      <c r="I151" s="35"/>
      <c r="J151" s="35"/>
      <c r="K151" s="35"/>
      <c r="L151" s="35"/>
      <c r="M151" s="35"/>
      <c r="N151" s="35"/>
      <c r="O151" s="35"/>
      <c r="P151" s="35"/>
      <c r="Q151" s="35"/>
    </row>
    <row r="152" spans="1:17" x14ac:dyDescent="0.3">
      <c r="A152" s="32"/>
      <c r="B152" s="35"/>
      <c r="C152" s="35"/>
      <c r="D152" s="35"/>
      <c r="E152" s="35"/>
      <c r="F152" s="35"/>
      <c r="G152" s="35"/>
      <c r="H152" s="35"/>
      <c r="I152" s="35"/>
      <c r="J152" s="35"/>
      <c r="K152" s="35"/>
      <c r="L152" s="35"/>
      <c r="M152" s="35"/>
      <c r="N152" s="35"/>
      <c r="O152" s="35"/>
      <c r="P152" s="35"/>
      <c r="Q152" s="35"/>
    </row>
    <row r="153" spans="1:17" x14ac:dyDescent="0.3">
      <c r="A153" s="32"/>
      <c r="B153" s="35"/>
      <c r="C153" s="35"/>
      <c r="D153" s="35"/>
      <c r="E153" s="35"/>
      <c r="F153" s="35"/>
      <c r="G153" s="35"/>
      <c r="H153" s="35"/>
      <c r="I153" s="35"/>
      <c r="J153" s="35"/>
      <c r="K153" s="35"/>
      <c r="L153" s="35"/>
      <c r="M153" s="35"/>
      <c r="N153" s="35"/>
      <c r="O153" s="35"/>
      <c r="P153" s="35"/>
      <c r="Q153" s="35"/>
    </row>
    <row r="154" spans="1:17" x14ac:dyDescent="0.3">
      <c r="A154" s="32"/>
      <c r="B154" s="35"/>
      <c r="C154" s="35"/>
      <c r="D154" s="35"/>
      <c r="E154" s="35"/>
      <c r="F154" s="35"/>
      <c r="G154" s="35"/>
      <c r="H154" s="35"/>
      <c r="I154" s="35"/>
      <c r="J154" s="35"/>
      <c r="K154" s="35"/>
      <c r="L154" s="35"/>
      <c r="M154" s="35"/>
      <c r="N154" s="35"/>
      <c r="O154" s="35"/>
      <c r="P154" s="35"/>
      <c r="Q154" s="35"/>
    </row>
    <row r="155" spans="1:17" x14ac:dyDescent="0.3">
      <c r="A155" s="32"/>
      <c r="B155" s="35"/>
      <c r="C155" s="35"/>
      <c r="D155" s="35"/>
      <c r="E155" s="35"/>
      <c r="F155" s="35"/>
      <c r="G155" s="35"/>
      <c r="H155" s="35"/>
      <c r="I155" s="35"/>
      <c r="J155" s="35"/>
      <c r="K155" s="35"/>
      <c r="L155" s="35"/>
      <c r="M155" s="35"/>
      <c r="N155" s="35"/>
      <c r="O155" s="35"/>
      <c r="P155" s="35"/>
      <c r="Q155" s="35"/>
    </row>
    <row r="156" spans="1:17" x14ac:dyDescent="0.3">
      <c r="A156" s="32"/>
      <c r="B156" s="35"/>
      <c r="C156" s="35"/>
      <c r="D156" s="35"/>
      <c r="E156" s="35"/>
      <c r="F156" s="35"/>
      <c r="G156" s="35"/>
      <c r="H156" s="35"/>
      <c r="I156" s="35"/>
      <c r="J156" s="35"/>
      <c r="K156" s="35"/>
      <c r="L156" s="35"/>
      <c r="M156" s="35"/>
      <c r="N156" s="35"/>
      <c r="O156" s="35"/>
      <c r="P156" s="35"/>
      <c r="Q156" s="35"/>
    </row>
    <row r="157" spans="1:17" x14ac:dyDescent="0.3">
      <c r="A157" s="32"/>
      <c r="B157" s="35"/>
      <c r="C157" s="35"/>
      <c r="D157" s="35"/>
      <c r="E157" s="35"/>
      <c r="F157" s="35"/>
      <c r="G157" s="35"/>
      <c r="H157" s="35"/>
      <c r="I157" s="35"/>
      <c r="J157" s="35"/>
      <c r="K157" s="35"/>
      <c r="L157" s="35"/>
      <c r="M157" s="35"/>
      <c r="N157" s="35"/>
      <c r="O157" s="35"/>
      <c r="P157" s="35"/>
      <c r="Q157" s="35"/>
    </row>
    <row r="158" spans="1:17" x14ac:dyDescent="0.3">
      <c r="A158" s="32"/>
      <c r="B158" s="35"/>
      <c r="C158" s="35"/>
      <c r="D158" s="35"/>
      <c r="E158" s="35"/>
      <c r="F158" s="35"/>
      <c r="G158" s="35"/>
      <c r="H158" s="35"/>
      <c r="I158" s="35"/>
      <c r="J158" s="35"/>
      <c r="K158" s="35"/>
      <c r="L158" s="35"/>
      <c r="M158" s="35"/>
      <c r="N158" s="35"/>
      <c r="O158" s="35"/>
      <c r="P158" s="35"/>
      <c r="Q158" s="35"/>
    </row>
    <row r="159" spans="1:17" x14ac:dyDescent="0.3">
      <c r="A159" s="32"/>
      <c r="B159" s="35"/>
      <c r="C159" s="35"/>
      <c r="D159" s="35"/>
      <c r="E159" s="35"/>
      <c r="F159" s="35"/>
      <c r="G159" s="35"/>
      <c r="H159" s="35"/>
      <c r="I159" s="35"/>
      <c r="J159" s="35"/>
      <c r="K159" s="35"/>
      <c r="L159" s="35"/>
      <c r="M159" s="35"/>
      <c r="N159" s="35"/>
      <c r="O159" s="35"/>
      <c r="P159" s="35"/>
      <c r="Q159" s="35"/>
    </row>
    <row r="160" spans="1:17" x14ac:dyDescent="0.3">
      <c r="A160" s="32"/>
      <c r="B160" s="35"/>
      <c r="C160" s="35"/>
      <c r="D160" s="35"/>
      <c r="E160" s="35"/>
      <c r="F160" s="35"/>
      <c r="G160" s="35"/>
      <c r="H160" s="35"/>
      <c r="I160" s="35"/>
      <c r="J160" s="35"/>
      <c r="K160" s="35"/>
      <c r="L160" s="35"/>
      <c r="M160" s="35"/>
      <c r="N160" s="35"/>
      <c r="O160" s="35"/>
      <c r="P160" s="35"/>
      <c r="Q160" s="35"/>
    </row>
    <row r="161" spans="1:17" x14ac:dyDescent="0.3">
      <c r="A161" s="32"/>
      <c r="B161" s="35"/>
      <c r="C161" s="35"/>
      <c r="D161" s="35"/>
      <c r="E161" s="35"/>
      <c r="F161" s="35"/>
      <c r="G161" s="35"/>
      <c r="H161" s="35"/>
      <c r="I161" s="35"/>
      <c r="J161" s="35"/>
      <c r="K161" s="35"/>
      <c r="L161" s="35"/>
      <c r="M161" s="35"/>
      <c r="N161" s="35"/>
      <c r="O161" s="35"/>
      <c r="P161" s="35"/>
      <c r="Q161" s="35"/>
    </row>
    <row r="162" spans="1:17" x14ac:dyDescent="0.3">
      <c r="A162" s="32"/>
      <c r="B162" s="35"/>
      <c r="C162" s="35"/>
      <c r="D162" s="35"/>
      <c r="E162" s="35"/>
      <c r="F162" s="35"/>
      <c r="G162" s="35"/>
      <c r="H162" s="35"/>
      <c r="I162" s="35"/>
      <c r="J162" s="35"/>
      <c r="K162" s="35"/>
      <c r="L162" s="35"/>
      <c r="M162" s="35"/>
      <c r="N162" s="35"/>
      <c r="O162" s="35"/>
      <c r="P162" s="35"/>
      <c r="Q162" s="35"/>
    </row>
    <row r="163" spans="1:17" x14ac:dyDescent="0.3">
      <c r="A163" s="32"/>
      <c r="B163" s="35"/>
      <c r="C163" s="35"/>
      <c r="D163" s="35"/>
      <c r="E163" s="35"/>
      <c r="F163" s="35"/>
      <c r="G163" s="35"/>
      <c r="H163" s="35"/>
      <c r="I163" s="35"/>
      <c r="J163" s="35"/>
      <c r="K163" s="35"/>
      <c r="L163" s="35"/>
      <c r="M163" s="35"/>
      <c r="N163" s="35"/>
      <c r="O163" s="35"/>
      <c r="P163" s="35"/>
      <c r="Q163" s="35"/>
    </row>
    <row r="164" spans="1:17" x14ac:dyDescent="0.3">
      <c r="A164" s="32"/>
      <c r="B164" s="35"/>
      <c r="C164" s="35"/>
      <c r="D164" s="35"/>
      <c r="E164" s="35"/>
      <c r="F164" s="35"/>
      <c r="G164" s="35"/>
      <c r="H164" s="35"/>
      <c r="I164" s="35"/>
      <c r="J164" s="35"/>
      <c r="K164" s="35"/>
      <c r="L164" s="35"/>
      <c r="M164" s="35"/>
      <c r="N164" s="35"/>
      <c r="O164" s="35"/>
      <c r="P164" s="35"/>
      <c r="Q164" s="35"/>
    </row>
    <row r="165" spans="1:17" x14ac:dyDescent="0.3">
      <c r="A165" s="32"/>
      <c r="B165" s="35"/>
      <c r="C165" s="35"/>
      <c r="D165" s="35"/>
      <c r="E165" s="35"/>
      <c r="F165" s="35"/>
      <c r="G165" s="35"/>
      <c r="H165" s="35"/>
      <c r="I165" s="35"/>
      <c r="J165" s="35"/>
      <c r="K165" s="35"/>
      <c r="L165" s="35"/>
      <c r="M165" s="35"/>
      <c r="N165" s="35"/>
      <c r="O165" s="35"/>
      <c r="P165" s="35"/>
      <c r="Q165" s="35"/>
    </row>
    <row r="166" spans="1:17" x14ac:dyDescent="0.3">
      <c r="A166" s="32"/>
      <c r="B166" s="35"/>
      <c r="C166" s="35"/>
      <c r="D166" s="35"/>
      <c r="E166" s="35"/>
      <c r="F166" s="35"/>
      <c r="G166" s="35"/>
      <c r="H166" s="35"/>
      <c r="I166" s="35"/>
      <c r="J166" s="35"/>
      <c r="K166" s="35"/>
      <c r="L166" s="35"/>
      <c r="M166" s="35"/>
      <c r="N166" s="35"/>
      <c r="O166" s="35"/>
      <c r="P166" s="35"/>
      <c r="Q166" s="35"/>
    </row>
    <row r="167" spans="1:17" x14ac:dyDescent="0.3">
      <c r="A167" s="32"/>
      <c r="B167" s="35"/>
      <c r="C167" s="35"/>
      <c r="D167" s="35"/>
      <c r="E167" s="35"/>
      <c r="F167" s="35"/>
      <c r="G167" s="35"/>
      <c r="H167" s="35"/>
      <c r="I167" s="35"/>
      <c r="J167" s="35"/>
      <c r="K167" s="35"/>
      <c r="L167" s="35"/>
      <c r="M167" s="35"/>
      <c r="N167" s="35"/>
      <c r="O167" s="35"/>
      <c r="P167" s="35"/>
      <c r="Q167" s="35"/>
    </row>
    <row r="168" spans="1:17" x14ac:dyDescent="0.3">
      <c r="A168" s="32"/>
      <c r="B168" s="35"/>
      <c r="C168" s="35"/>
      <c r="D168" s="35"/>
      <c r="E168" s="35"/>
      <c r="F168" s="35"/>
      <c r="G168" s="35"/>
      <c r="H168" s="35"/>
      <c r="I168" s="35"/>
      <c r="J168" s="35"/>
      <c r="K168" s="35"/>
      <c r="L168" s="35"/>
      <c r="M168" s="35"/>
      <c r="N168" s="35"/>
      <c r="O168" s="35"/>
      <c r="P168" s="35"/>
      <c r="Q168" s="35"/>
    </row>
    <row r="169" spans="1:17" x14ac:dyDescent="0.3">
      <c r="A169" s="32"/>
      <c r="B169" s="35"/>
      <c r="C169" s="35"/>
      <c r="D169" s="35"/>
      <c r="E169" s="35"/>
      <c r="F169" s="35"/>
      <c r="G169" s="35"/>
      <c r="H169" s="35"/>
      <c r="I169" s="35"/>
      <c r="J169" s="35"/>
      <c r="K169" s="35"/>
      <c r="L169" s="35"/>
      <c r="M169" s="35"/>
      <c r="N169" s="35"/>
      <c r="O169" s="35"/>
      <c r="P169" s="35"/>
      <c r="Q169" s="35"/>
    </row>
    <row r="170" spans="1:17" x14ac:dyDescent="0.3">
      <c r="A170" s="32"/>
      <c r="B170" s="35"/>
      <c r="C170" s="35"/>
      <c r="D170" s="35"/>
      <c r="E170" s="35"/>
      <c r="F170" s="35"/>
      <c r="G170" s="35"/>
      <c r="H170" s="35"/>
      <c r="I170" s="35"/>
      <c r="J170" s="35"/>
      <c r="K170" s="35"/>
      <c r="L170" s="35"/>
      <c r="M170" s="35"/>
      <c r="N170" s="35"/>
      <c r="O170" s="35"/>
      <c r="P170" s="35"/>
      <c r="Q170" s="35"/>
    </row>
    <row r="171" spans="1:17" x14ac:dyDescent="0.3">
      <c r="A171" s="32"/>
      <c r="B171" s="35"/>
      <c r="C171" s="35"/>
      <c r="D171" s="35"/>
      <c r="E171" s="35"/>
      <c r="F171" s="35"/>
      <c r="G171" s="35"/>
      <c r="H171" s="35"/>
      <c r="I171" s="35"/>
      <c r="J171" s="35"/>
      <c r="K171" s="35"/>
      <c r="L171" s="35"/>
      <c r="M171" s="35"/>
      <c r="N171" s="35"/>
      <c r="O171" s="35"/>
      <c r="P171" s="35"/>
      <c r="Q171" s="35"/>
    </row>
    <row r="172" spans="1:17" x14ac:dyDescent="0.3">
      <c r="A172" s="32"/>
      <c r="B172" s="35"/>
      <c r="C172" s="35"/>
      <c r="D172" s="35"/>
      <c r="E172" s="35"/>
      <c r="F172" s="35"/>
      <c r="G172" s="35"/>
      <c r="H172" s="35"/>
      <c r="I172" s="35"/>
      <c r="J172" s="35"/>
      <c r="K172" s="35"/>
      <c r="L172" s="35"/>
      <c r="M172" s="35"/>
      <c r="N172" s="35"/>
      <c r="O172" s="35"/>
      <c r="P172" s="35"/>
      <c r="Q172" s="35"/>
    </row>
    <row r="173" spans="1:17" x14ac:dyDescent="0.3">
      <c r="A173" s="32"/>
      <c r="B173" s="35"/>
      <c r="C173" s="35"/>
      <c r="D173" s="35"/>
      <c r="E173" s="35"/>
      <c r="F173" s="35"/>
      <c r="G173" s="35"/>
      <c r="H173" s="35"/>
      <c r="I173" s="35"/>
      <c r="J173" s="35"/>
      <c r="K173" s="35"/>
      <c r="L173" s="35"/>
      <c r="M173" s="35"/>
      <c r="N173" s="35"/>
      <c r="O173" s="35"/>
      <c r="P173" s="35"/>
      <c r="Q173" s="35"/>
    </row>
    <row r="174" spans="1:17" x14ac:dyDescent="0.3">
      <c r="A174" s="32"/>
      <c r="B174" s="35"/>
      <c r="C174" s="35"/>
      <c r="D174" s="35"/>
      <c r="E174" s="35"/>
      <c r="F174" s="35"/>
      <c r="G174" s="35"/>
      <c r="H174" s="35"/>
      <c r="I174" s="35"/>
      <c r="J174" s="35"/>
      <c r="K174" s="35"/>
      <c r="L174" s="35"/>
      <c r="M174" s="35"/>
      <c r="N174" s="35"/>
      <c r="O174" s="35"/>
      <c r="P174" s="35"/>
      <c r="Q174" s="35"/>
    </row>
    <row r="175" spans="1:17" x14ac:dyDescent="0.3">
      <c r="A175" s="32"/>
      <c r="B175" s="35"/>
      <c r="C175" s="35"/>
      <c r="D175" s="35"/>
      <c r="E175" s="35"/>
      <c r="F175" s="35"/>
      <c r="G175" s="35"/>
      <c r="H175" s="35"/>
      <c r="I175" s="35"/>
      <c r="J175" s="35"/>
      <c r="K175" s="35"/>
      <c r="L175" s="35"/>
      <c r="M175" s="35"/>
      <c r="N175" s="35"/>
      <c r="O175" s="35"/>
      <c r="P175" s="35"/>
      <c r="Q175" s="35"/>
    </row>
    <row r="176" spans="1:17" x14ac:dyDescent="0.3">
      <c r="A176" s="32"/>
      <c r="B176" s="35"/>
      <c r="C176" s="35"/>
      <c r="D176" s="35"/>
      <c r="E176" s="35"/>
      <c r="F176" s="35"/>
      <c r="G176" s="35"/>
      <c r="H176" s="35"/>
      <c r="I176" s="35"/>
      <c r="J176" s="35"/>
      <c r="K176" s="35"/>
      <c r="L176" s="35"/>
      <c r="M176" s="35"/>
      <c r="N176" s="35"/>
      <c r="O176" s="35"/>
      <c r="P176" s="35"/>
      <c r="Q176" s="35"/>
    </row>
    <row r="177" spans="1:17" x14ac:dyDescent="0.3">
      <c r="A177" s="32"/>
      <c r="B177" s="35"/>
      <c r="C177" s="35"/>
      <c r="D177" s="35"/>
      <c r="E177" s="35"/>
      <c r="F177" s="35"/>
      <c r="G177" s="35"/>
      <c r="H177" s="35"/>
      <c r="I177" s="35"/>
      <c r="J177" s="35"/>
      <c r="K177" s="35"/>
      <c r="L177" s="35"/>
      <c r="M177" s="35"/>
      <c r="N177" s="35"/>
      <c r="O177" s="35"/>
      <c r="P177" s="35"/>
      <c r="Q177" s="35"/>
    </row>
    <row r="178" spans="1:17" x14ac:dyDescent="0.3">
      <c r="A178" s="32"/>
      <c r="B178" s="35"/>
      <c r="C178" s="35"/>
      <c r="D178" s="35"/>
      <c r="E178" s="35"/>
      <c r="F178" s="35"/>
      <c r="G178" s="35"/>
      <c r="H178" s="35"/>
      <c r="I178" s="35"/>
      <c r="J178" s="35"/>
      <c r="K178" s="35"/>
      <c r="L178" s="35"/>
      <c r="M178" s="35"/>
      <c r="N178" s="35"/>
      <c r="O178" s="35"/>
      <c r="P178" s="35"/>
      <c r="Q178" s="35"/>
    </row>
    <row r="179" spans="1:17" x14ac:dyDescent="0.3">
      <c r="A179" s="32"/>
      <c r="B179" s="35"/>
      <c r="C179" s="35"/>
      <c r="D179" s="35"/>
      <c r="E179" s="35"/>
      <c r="F179" s="35"/>
      <c r="G179" s="35"/>
      <c r="H179" s="35"/>
      <c r="I179" s="35"/>
      <c r="J179" s="35"/>
      <c r="K179" s="35"/>
      <c r="L179" s="35"/>
      <c r="M179" s="35"/>
      <c r="N179" s="35"/>
      <c r="O179" s="35"/>
      <c r="P179" s="35"/>
      <c r="Q179" s="35"/>
    </row>
    <row r="180" spans="1:17" x14ac:dyDescent="0.3">
      <c r="A180" s="32"/>
      <c r="B180" s="35"/>
      <c r="C180" s="35"/>
      <c r="D180" s="35"/>
      <c r="E180" s="35"/>
      <c r="F180" s="35"/>
      <c r="G180" s="35"/>
      <c r="H180" s="35"/>
      <c r="I180" s="35"/>
      <c r="J180" s="35"/>
      <c r="K180" s="35"/>
      <c r="L180" s="35"/>
      <c r="M180" s="35"/>
      <c r="N180" s="35"/>
      <c r="O180" s="35"/>
      <c r="P180" s="35"/>
      <c r="Q180" s="35"/>
    </row>
    <row r="181" spans="1:17" x14ac:dyDescent="0.3">
      <c r="A181" s="32"/>
      <c r="B181" s="35"/>
      <c r="C181" s="35"/>
      <c r="D181" s="35"/>
      <c r="E181" s="35"/>
      <c r="F181" s="35"/>
      <c r="G181" s="35"/>
      <c r="H181" s="35"/>
      <c r="I181" s="35"/>
      <c r="J181" s="35"/>
      <c r="K181" s="35"/>
      <c r="L181" s="35"/>
      <c r="M181" s="35"/>
      <c r="N181" s="35"/>
      <c r="O181" s="35"/>
      <c r="P181" s="35"/>
      <c r="Q181" s="35"/>
    </row>
    <row r="182" spans="1:17" x14ac:dyDescent="0.3">
      <c r="A182" s="32"/>
      <c r="B182" s="35"/>
      <c r="C182" s="35"/>
      <c r="D182" s="35"/>
      <c r="E182" s="35"/>
      <c r="F182" s="35"/>
      <c r="G182" s="35"/>
      <c r="H182" s="35"/>
      <c r="I182" s="35"/>
      <c r="J182" s="35"/>
      <c r="K182" s="35"/>
      <c r="L182" s="35"/>
      <c r="M182" s="35"/>
      <c r="N182" s="35"/>
      <c r="O182" s="35"/>
      <c r="P182" s="35"/>
      <c r="Q182" s="35"/>
    </row>
    <row r="183" spans="1:17" x14ac:dyDescent="0.3">
      <c r="A183" s="32"/>
      <c r="B183" s="35"/>
      <c r="C183" s="35"/>
      <c r="D183" s="35"/>
      <c r="E183" s="35"/>
      <c r="F183" s="35"/>
      <c r="G183" s="35"/>
      <c r="H183" s="35"/>
      <c r="I183" s="35"/>
      <c r="J183" s="35"/>
      <c r="K183" s="35"/>
      <c r="L183" s="35"/>
      <c r="M183" s="35"/>
      <c r="N183" s="35"/>
      <c r="O183" s="35"/>
      <c r="P183" s="35"/>
      <c r="Q183" s="35"/>
    </row>
    <row r="184" spans="1:17" x14ac:dyDescent="0.3">
      <c r="A184" s="32"/>
      <c r="B184" s="35"/>
      <c r="C184" s="35"/>
      <c r="D184" s="35"/>
      <c r="E184" s="35"/>
      <c r="F184" s="35"/>
      <c r="G184" s="35"/>
      <c r="H184" s="35"/>
      <c r="I184" s="35"/>
      <c r="J184" s="35"/>
      <c r="K184" s="35"/>
      <c r="L184" s="35"/>
      <c r="M184" s="35"/>
      <c r="N184" s="35"/>
      <c r="O184" s="35"/>
      <c r="P184" s="35"/>
      <c r="Q184" s="35"/>
    </row>
    <row r="185" spans="1:17" x14ac:dyDescent="0.3">
      <c r="A185" s="32"/>
      <c r="B185" s="35"/>
      <c r="C185" s="35"/>
      <c r="D185" s="35"/>
      <c r="E185" s="35"/>
      <c r="F185" s="35"/>
      <c r="G185" s="35"/>
      <c r="H185" s="35"/>
      <c r="I185" s="35"/>
      <c r="J185" s="35"/>
      <c r="K185" s="35"/>
      <c r="L185" s="35"/>
      <c r="M185" s="35"/>
      <c r="N185" s="35"/>
      <c r="O185" s="35"/>
      <c r="P185" s="35"/>
      <c r="Q185" s="35"/>
    </row>
    <row r="186" spans="1:17" x14ac:dyDescent="0.3">
      <c r="A186" s="32"/>
      <c r="B186" s="35"/>
      <c r="C186" s="35"/>
      <c r="D186" s="35"/>
      <c r="E186" s="35"/>
      <c r="F186" s="35"/>
      <c r="G186" s="35"/>
      <c r="H186" s="35"/>
      <c r="I186" s="35"/>
      <c r="J186" s="35"/>
      <c r="K186" s="35"/>
      <c r="L186" s="35"/>
      <c r="M186" s="35"/>
      <c r="N186" s="35"/>
      <c r="O186" s="35"/>
      <c r="P186" s="35"/>
      <c r="Q186" s="35"/>
    </row>
    <row r="187" spans="1:17" x14ac:dyDescent="0.3">
      <c r="A187" s="32"/>
      <c r="B187" s="35"/>
      <c r="C187" s="35"/>
      <c r="D187" s="35"/>
      <c r="E187" s="35"/>
      <c r="F187" s="35"/>
      <c r="G187" s="35"/>
      <c r="H187" s="35"/>
      <c r="I187" s="35"/>
      <c r="J187" s="35"/>
      <c r="K187" s="35"/>
      <c r="L187" s="35"/>
      <c r="M187" s="35"/>
      <c r="N187" s="35"/>
      <c r="O187" s="35"/>
      <c r="P187" s="35"/>
      <c r="Q187" s="35"/>
    </row>
    <row r="188" spans="1:17" x14ac:dyDescent="0.3">
      <c r="A188" s="32"/>
      <c r="B188" s="35"/>
      <c r="C188" s="35"/>
      <c r="D188" s="35"/>
      <c r="E188" s="35"/>
      <c r="F188" s="35"/>
      <c r="G188" s="35"/>
      <c r="H188" s="35"/>
      <c r="I188" s="35"/>
      <c r="J188" s="35"/>
      <c r="K188" s="35"/>
      <c r="L188" s="35"/>
      <c r="M188" s="35"/>
      <c r="N188" s="35"/>
      <c r="O188" s="35"/>
      <c r="P188" s="35"/>
      <c r="Q188" s="35"/>
    </row>
    <row r="189" spans="1:17" x14ac:dyDescent="0.3">
      <c r="A189" s="32"/>
      <c r="B189" s="35"/>
      <c r="C189" s="35"/>
      <c r="D189" s="35"/>
      <c r="E189" s="35"/>
      <c r="F189" s="35"/>
      <c r="G189" s="35"/>
      <c r="H189" s="35"/>
      <c r="I189" s="35"/>
      <c r="J189" s="35"/>
      <c r="K189" s="35"/>
      <c r="L189" s="35"/>
      <c r="M189" s="35"/>
      <c r="N189" s="35"/>
      <c r="O189" s="35"/>
      <c r="P189" s="35"/>
      <c r="Q189" s="35"/>
    </row>
    <row r="190" spans="1:17" x14ac:dyDescent="0.3">
      <c r="A190" s="32"/>
      <c r="B190" s="35"/>
      <c r="C190" s="35"/>
      <c r="D190" s="35"/>
      <c r="E190" s="35"/>
      <c r="F190" s="35"/>
      <c r="G190" s="35"/>
      <c r="H190" s="35"/>
      <c r="I190" s="35"/>
      <c r="J190" s="35"/>
      <c r="K190" s="35"/>
      <c r="L190" s="35"/>
      <c r="M190" s="35"/>
      <c r="N190" s="35"/>
      <c r="O190" s="35"/>
      <c r="P190" s="35"/>
      <c r="Q190" s="35"/>
    </row>
    <row r="191" spans="1:17" x14ac:dyDescent="0.3">
      <c r="A191" s="32"/>
      <c r="B191" s="35"/>
      <c r="C191" s="35"/>
      <c r="D191" s="35"/>
      <c r="E191" s="35"/>
      <c r="F191" s="35"/>
      <c r="G191" s="35"/>
      <c r="H191" s="35"/>
      <c r="I191" s="35"/>
      <c r="J191" s="35"/>
      <c r="K191" s="35"/>
      <c r="L191" s="35"/>
      <c r="M191" s="35"/>
      <c r="N191" s="35"/>
      <c r="O191" s="35"/>
      <c r="P191" s="35"/>
      <c r="Q191" s="35"/>
    </row>
    <row r="192" spans="1:17" x14ac:dyDescent="0.3">
      <c r="A192" s="32"/>
      <c r="B192" s="35"/>
      <c r="C192" s="35"/>
      <c r="D192" s="35"/>
      <c r="E192" s="35"/>
      <c r="F192" s="35"/>
      <c r="G192" s="35"/>
      <c r="H192" s="35"/>
      <c r="I192" s="35"/>
      <c r="J192" s="35"/>
      <c r="K192" s="35"/>
      <c r="L192" s="35"/>
      <c r="M192" s="35"/>
      <c r="N192" s="35"/>
      <c r="O192" s="35"/>
      <c r="P192" s="35"/>
      <c r="Q192" s="35"/>
    </row>
    <row r="193" spans="1:17" x14ac:dyDescent="0.3">
      <c r="A193" s="32"/>
      <c r="B193" s="35"/>
      <c r="C193" s="35"/>
      <c r="D193" s="35"/>
      <c r="E193" s="35"/>
      <c r="F193" s="35"/>
      <c r="G193" s="35"/>
      <c r="H193" s="35"/>
      <c r="I193" s="35"/>
      <c r="J193" s="35"/>
      <c r="K193" s="35"/>
      <c r="L193" s="35"/>
      <c r="M193" s="35"/>
      <c r="N193" s="35"/>
      <c r="O193" s="35"/>
      <c r="P193" s="35"/>
      <c r="Q193" s="35"/>
    </row>
    <row r="194" spans="1:17" x14ac:dyDescent="0.3">
      <c r="A194" s="32"/>
      <c r="B194" s="35"/>
      <c r="C194" s="35"/>
      <c r="D194" s="35"/>
      <c r="E194" s="35"/>
      <c r="F194" s="35"/>
      <c r="G194" s="35"/>
      <c r="H194" s="35"/>
      <c r="I194" s="35"/>
      <c r="J194" s="35"/>
      <c r="K194" s="35"/>
      <c r="L194" s="35"/>
      <c r="M194" s="35"/>
      <c r="N194" s="35"/>
      <c r="O194" s="35"/>
      <c r="P194" s="35"/>
      <c r="Q194" s="35"/>
    </row>
    <row r="195" spans="1:17" x14ac:dyDescent="0.3">
      <c r="A195" s="32"/>
      <c r="B195" s="35"/>
      <c r="C195" s="35"/>
      <c r="D195" s="35"/>
      <c r="E195" s="35"/>
      <c r="F195" s="35"/>
      <c r="G195" s="35"/>
      <c r="H195" s="35"/>
      <c r="I195" s="35"/>
      <c r="J195" s="35"/>
      <c r="K195" s="35"/>
      <c r="L195" s="35"/>
      <c r="M195" s="35"/>
      <c r="N195" s="35"/>
      <c r="O195" s="35"/>
      <c r="P195" s="35"/>
      <c r="Q195" s="35"/>
    </row>
    <row r="196" spans="1:17" x14ac:dyDescent="0.3">
      <c r="A196" s="32"/>
      <c r="B196" s="35"/>
      <c r="C196" s="35"/>
      <c r="D196" s="35"/>
      <c r="E196" s="35"/>
      <c r="F196" s="35"/>
      <c r="G196" s="35"/>
      <c r="H196" s="35"/>
      <c r="I196" s="35"/>
      <c r="J196" s="35"/>
      <c r="K196" s="35"/>
      <c r="L196" s="35"/>
      <c r="M196" s="35"/>
      <c r="N196" s="35"/>
      <c r="O196" s="35"/>
      <c r="P196" s="35"/>
      <c r="Q196" s="35"/>
    </row>
    <row r="197" spans="1:17" x14ac:dyDescent="0.3">
      <c r="A197" s="32"/>
      <c r="B197" s="35"/>
      <c r="C197" s="35"/>
      <c r="D197" s="35"/>
      <c r="E197" s="35"/>
      <c r="F197" s="35"/>
      <c r="G197" s="35"/>
      <c r="H197" s="35"/>
      <c r="I197" s="35"/>
      <c r="J197" s="35"/>
      <c r="K197" s="35"/>
      <c r="L197" s="35"/>
      <c r="M197" s="35"/>
      <c r="N197" s="35"/>
      <c r="O197" s="35"/>
      <c r="P197" s="35"/>
      <c r="Q197" s="35"/>
    </row>
    <row r="198" spans="1:17" x14ac:dyDescent="0.3">
      <c r="A198" s="32"/>
      <c r="B198" s="35"/>
      <c r="C198" s="35"/>
      <c r="D198" s="35"/>
      <c r="E198" s="35"/>
      <c r="F198" s="35"/>
      <c r="G198" s="35"/>
      <c r="H198" s="35"/>
      <c r="I198" s="35"/>
      <c r="J198" s="35"/>
      <c r="K198" s="35"/>
      <c r="L198" s="35"/>
      <c r="M198" s="35"/>
      <c r="N198" s="35"/>
      <c r="O198" s="35"/>
      <c r="P198" s="35"/>
      <c r="Q198" s="35"/>
    </row>
    <row r="199" spans="1:17" x14ac:dyDescent="0.3">
      <c r="A199" s="32"/>
      <c r="B199" s="35"/>
      <c r="C199" s="35"/>
      <c r="D199" s="35"/>
      <c r="E199" s="35"/>
      <c r="F199" s="35"/>
      <c r="G199" s="35"/>
      <c r="H199" s="35"/>
      <c r="I199" s="35"/>
      <c r="J199" s="35"/>
      <c r="K199" s="35"/>
      <c r="L199" s="35"/>
      <c r="M199" s="35"/>
      <c r="N199" s="35"/>
      <c r="O199" s="35"/>
      <c r="P199" s="35"/>
      <c r="Q199" s="35"/>
    </row>
    <row r="200" spans="1:17" x14ac:dyDescent="0.3">
      <c r="A200" s="32"/>
      <c r="B200" s="35"/>
      <c r="C200" s="35"/>
      <c r="D200" s="35"/>
      <c r="E200" s="35"/>
      <c r="F200" s="35"/>
      <c r="G200" s="35"/>
      <c r="H200" s="35"/>
      <c r="I200" s="35"/>
      <c r="J200" s="35"/>
      <c r="K200" s="35"/>
      <c r="L200" s="35"/>
      <c r="M200" s="35"/>
      <c r="N200" s="35"/>
      <c r="O200" s="35"/>
      <c r="P200" s="35"/>
      <c r="Q200" s="35"/>
    </row>
    <row r="201" spans="1:17" x14ac:dyDescent="0.3">
      <c r="A201" s="32"/>
      <c r="B201" s="35"/>
      <c r="C201" s="35"/>
      <c r="D201" s="35"/>
      <c r="E201" s="35"/>
      <c r="F201" s="35"/>
      <c r="G201" s="35"/>
      <c r="H201" s="35"/>
      <c r="I201" s="35"/>
      <c r="J201" s="35"/>
      <c r="K201" s="35"/>
      <c r="L201" s="35"/>
      <c r="M201" s="35"/>
      <c r="N201" s="35"/>
      <c r="O201" s="35"/>
      <c r="P201" s="35"/>
      <c r="Q201" s="35"/>
    </row>
    <row r="202" spans="1:17" x14ac:dyDescent="0.3">
      <c r="A202" s="32"/>
      <c r="B202" s="35"/>
      <c r="C202" s="35"/>
      <c r="D202" s="35"/>
      <c r="E202" s="35"/>
      <c r="F202" s="35"/>
      <c r="G202" s="35"/>
      <c r="H202" s="35"/>
      <c r="I202" s="35"/>
      <c r="J202" s="35"/>
      <c r="K202" s="35"/>
      <c r="L202" s="35"/>
      <c r="M202" s="35"/>
      <c r="N202" s="35"/>
      <c r="O202" s="35"/>
      <c r="P202" s="35"/>
      <c r="Q202" s="35"/>
    </row>
    <row r="203" spans="1:17" x14ac:dyDescent="0.3">
      <c r="A203" s="32"/>
      <c r="B203" s="35"/>
      <c r="C203" s="35"/>
      <c r="D203" s="35"/>
      <c r="E203" s="35"/>
      <c r="F203" s="35"/>
      <c r="G203" s="35"/>
      <c r="H203" s="35"/>
      <c r="I203" s="35"/>
      <c r="J203" s="35"/>
      <c r="K203" s="35"/>
      <c r="L203" s="35"/>
      <c r="M203" s="35"/>
      <c r="N203" s="35"/>
      <c r="O203" s="35"/>
      <c r="P203" s="35"/>
      <c r="Q203" s="35"/>
    </row>
    <row r="204" spans="1:17" x14ac:dyDescent="0.3">
      <c r="A204" s="32"/>
      <c r="B204" s="35"/>
      <c r="C204" s="35"/>
      <c r="D204" s="35"/>
      <c r="E204" s="35"/>
      <c r="F204" s="35"/>
      <c r="G204" s="35"/>
      <c r="H204" s="35"/>
      <c r="I204" s="35"/>
      <c r="J204" s="35"/>
      <c r="K204" s="35"/>
      <c r="L204" s="35"/>
      <c r="M204" s="35"/>
      <c r="N204" s="35"/>
      <c r="O204" s="35"/>
      <c r="P204" s="35"/>
      <c r="Q204" s="35"/>
    </row>
    <row r="205" spans="1:17" x14ac:dyDescent="0.3">
      <c r="A205" s="32"/>
      <c r="B205" s="35"/>
      <c r="C205" s="35"/>
      <c r="D205" s="35"/>
      <c r="E205" s="35"/>
      <c r="F205" s="35"/>
      <c r="G205" s="35"/>
      <c r="H205" s="35"/>
      <c r="I205" s="35"/>
      <c r="J205" s="35"/>
      <c r="K205" s="35"/>
      <c r="L205" s="35"/>
      <c r="M205" s="35"/>
      <c r="N205" s="35"/>
      <c r="O205" s="35"/>
      <c r="P205" s="35"/>
      <c r="Q205" s="35"/>
    </row>
    <row r="206" spans="1:17" x14ac:dyDescent="0.3">
      <c r="A206" s="32"/>
      <c r="B206" s="35"/>
      <c r="C206" s="35"/>
      <c r="D206" s="35"/>
      <c r="E206" s="35"/>
      <c r="F206" s="35"/>
      <c r="G206" s="35"/>
      <c r="H206" s="35"/>
      <c r="I206" s="35"/>
      <c r="J206" s="35"/>
      <c r="K206" s="35"/>
      <c r="L206" s="35"/>
      <c r="M206" s="35"/>
      <c r="N206" s="35"/>
      <c r="O206" s="35"/>
      <c r="P206" s="35"/>
      <c r="Q206" s="35"/>
    </row>
    <row r="207" spans="1:17" x14ac:dyDescent="0.3">
      <c r="A207" s="32"/>
      <c r="B207" s="35"/>
      <c r="C207" s="35"/>
      <c r="D207" s="35"/>
      <c r="E207" s="35"/>
      <c r="F207" s="35"/>
      <c r="G207" s="35"/>
      <c r="H207" s="35"/>
      <c r="I207" s="35"/>
      <c r="J207" s="35"/>
      <c r="K207" s="35"/>
      <c r="L207" s="35"/>
      <c r="M207" s="35"/>
      <c r="N207" s="35"/>
      <c r="O207" s="35"/>
      <c r="P207" s="35"/>
      <c r="Q207" s="35"/>
    </row>
    <row r="208" spans="1:17" x14ac:dyDescent="0.3">
      <c r="A208" s="32"/>
      <c r="B208" s="35"/>
      <c r="C208" s="35"/>
      <c r="D208" s="35"/>
      <c r="E208" s="35"/>
      <c r="F208" s="35"/>
      <c r="G208" s="35"/>
      <c r="H208" s="35"/>
      <c r="I208" s="35"/>
      <c r="J208" s="35"/>
      <c r="K208" s="35"/>
      <c r="L208" s="35"/>
      <c r="M208" s="35"/>
      <c r="N208" s="35"/>
      <c r="O208" s="35"/>
      <c r="P208" s="35"/>
      <c r="Q208" s="35"/>
    </row>
    <row r="209" spans="1:17" x14ac:dyDescent="0.3">
      <c r="A209" s="32"/>
      <c r="B209" s="35"/>
      <c r="C209" s="35"/>
      <c r="D209" s="35"/>
      <c r="E209" s="35"/>
      <c r="F209" s="35"/>
      <c r="G209" s="35"/>
      <c r="H209" s="35"/>
      <c r="I209" s="35"/>
      <c r="J209" s="35"/>
      <c r="K209" s="35"/>
      <c r="L209" s="35"/>
      <c r="M209" s="35"/>
      <c r="N209" s="35"/>
      <c r="O209" s="35"/>
      <c r="P209" s="35"/>
      <c r="Q209" s="35"/>
    </row>
    <row r="210" spans="1:17" x14ac:dyDescent="0.3">
      <c r="A210" s="32"/>
      <c r="B210" s="35"/>
      <c r="C210" s="35"/>
      <c r="D210" s="35"/>
      <c r="E210" s="35"/>
      <c r="F210" s="35"/>
      <c r="G210" s="35"/>
      <c r="H210" s="35"/>
      <c r="I210" s="35"/>
      <c r="J210" s="35"/>
      <c r="K210" s="35"/>
      <c r="L210" s="35"/>
      <c r="M210" s="35"/>
      <c r="N210" s="35"/>
      <c r="O210" s="35"/>
      <c r="P210" s="35"/>
      <c r="Q210" s="35"/>
    </row>
    <row r="211" spans="1:17" x14ac:dyDescent="0.3">
      <c r="A211" s="32"/>
      <c r="B211" s="35"/>
      <c r="C211" s="35"/>
      <c r="D211" s="35"/>
      <c r="E211" s="35"/>
      <c r="F211" s="35"/>
      <c r="G211" s="35"/>
      <c r="H211" s="35"/>
      <c r="I211" s="35"/>
      <c r="J211" s="35"/>
      <c r="K211" s="35"/>
      <c r="L211" s="35"/>
      <c r="M211" s="35"/>
      <c r="N211" s="35"/>
      <c r="O211" s="35"/>
      <c r="P211" s="35"/>
      <c r="Q211" s="35"/>
    </row>
    <row r="212" spans="1:17" x14ac:dyDescent="0.3">
      <c r="A212" s="32"/>
      <c r="B212" s="35"/>
      <c r="C212" s="35"/>
      <c r="D212" s="35"/>
      <c r="E212" s="35"/>
      <c r="F212" s="35"/>
      <c r="G212" s="35"/>
      <c r="H212" s="35"/>
      <c r="I212" s="35"/>
      <c r="J212" s="35"/>
      <c r="K212" s="35"/>
      <c r="L212" s="35"/>
      <c r="M212" s="35"/>
      <c r="N212" s="35"/>
      <c r="O212" s="35"/>
      <c r="P212" s="35"/>
      <c r="Q212" s="35"/>
    </row>
    <row r="213" spans="1:17" x14ac:dyDescent="0.3">
      <c r="A213" s="32"/>
      <c r="B213" s="35"/>
      <c r="C213" s="35"/>
      <c r="D213" s="35"/>
      <c r="E213" s="35"/>
      <c r="F213" s="35"/>
      <c r="G213" s="35"/>
      <c r="H213" s="35"/>
      <c r="I213" s="35"/>
      <c r="J213" s="35"/>
      <c r="K213" s="35"/>
      <c r="L213" s="35"/>
      <c r="M213" s="35"/>
      <c r="N213" s="35"/>
      <c r="O213" s="35"/>
      <c r="P213" s="35"/>
      <c r="Q213" s="35"/>
    </row>
    <row r="214" spans="1:17" x14ac:dyDescent="0.3">
      <c r="A214" s="32"/>
      <c r="B214" s="35"/>
      <c r="C214" s="35"/>
      <c r="D214" s="35"/>
      <c r="E214" s="35"/>
      <c r="F214" s="35"/>
      <c r="G214" s="35"/>
      <c r="H214" s="35"/>
      <c r="I214" s="35"/>
      <c r="J214" s="35"/>
      <c r="K214" s="35"/>
      <c r="L214" s="35"/>
      <c r="M214" s="35"/>
      <c r="N214" s="35"/>
      <c r="O214" s="35"/>
      <c r="P214" s="35"/>
      <c r="Q214" s="35"/>
    </row>
    <row r="215" spans="1:17" x14ac:dyDescent="0.3">
      <c r="A215" s="32"/>
      <c r="B215" s="35"/>
      <c r="C215" s="35"/>
      <c r="D215" s="35"/>
      <c r="E215" s="35"/>
      <c r="F215" s="35"/>
      <c r="G215" s="35"/>
      <c r="H215" s="35"/>
      <c r="I215" s="35"/>
      <c r="J215" s="35"/>
      <c r="K215" s="35"/>
      <c r="L215" s="35"/>
      <c r="M215" s="35"/>
      <c r="N215" s="35"/>
      <c r="O215" s="35"/>
      <c r="P215" s="35"/>
      <c r="Q215" s="35"/>
    </row>
    <row r="216" spans="1:17" x14ac:dyDescent="0.3">
      <c r="A216" s="32"/>
      <c r="B216" s="35"/>
      <c r="C216" s="35"/>
      <c r="D216" s="35"/>
      <c r="E216" s="35"/>
      <c r="F216" s="35"/>
      <c r="G216" s="35"/>
      <c r="H216" s="35"/>
      <c r="I216" s="35"/>
      <c r="J216" s="35"/>
      <c r="K216" s="35"/>
      <c r="L216" s="35"/>
      <c r="M216" s="35"/>
      <c r="N216" s="35"/>
      <c r="O216" s="35"/>
      <c r="P216" s="35"/>
      <c r="Q216" s="35"/>
    </row>
    <row r="217" spans="1:17" x14ac:dyDescent="0.3">
      <c r="A217" s="32"/>
      <c r="B217" s="35"/>
      <c r="C217" s="35"/>
      <c r="D217" s="35"/>
      <c r="E217" s="35"/>
      <c r="F217" s="35"/>
      <c r="G217" s="35"/>
      <c r="H217" s="35"/>
      <c r="I217" s="35"/>
      <c r="J217" s="35"/>
      <c r="K217" s="35"/>
      <c r="L217" s="35"/>
      <c r="M217" s="35"/>
      <c r="N217" s="35"/>
      <c r="O217" s="35"/>
      <c r="P217" s="35"/>
      <c r="Q217" s="35"/>
    </row>
    <row r="218" spans="1:17" x14ac:dyDescent="0.3">
      <c r="A218" s="32"/>
      <c r="B218" s="35"/>
      <c r="C218" s="35"/>
      <c r="D218" s="35"/>
      <c r="E218" s="35"/>
      <c r="F218" s="35"/>
      <c r="G218" s="35"/>
      <c r="H218" s="35"/>
      <c r="I218" s="35"/>
      <c r="J218" s="35"/>
      <c r="K218" s="35"/>
      <c r="L218" s="35"/>
      <c r="M218" s="35"/>
      <c r="N218" s="35"/>
      <c r="O218" s="35"/>
      <c r="P218" s="35"/>
      <c r="Q218" s="35"/>
    </row>
    <row r="219" spans="1:17" x14ac:dyDescent="0.3">
      <c r="A219" s="32"/>
      <c r="B219" s="35"/>
      <c r="C219" s="35"/>
      <c r="D219" s="35"/>
      <c r="E219" s="35"/>
      <c r="F219" s="35"/>
      <c r="G219" s="35"/>
      <c r="H219" s="35"/>
      <c r="I219" s="35"/>
      <c r="J219" s="35"/>
      <c r="K219" s="35"/>
      <c r="L219" s="35"/>
      <c r="M219" s="35"/>
      <c r="N219" s="35"/>
      <c r="O219" s="35"/>
      <c r="P219" s="35"/>
      <c r="Q219" s="35"/>
    </row>
    <row r="220" spans="1:17" x14ac:dyDescent="0.3">
      <c r="A220" s="32"/>
      <c r="B220" s="35"/>
      <c r="C220" s="35"/>
      <c r="D220" s="35"/>
      <c r="E220" s="35"/>
      <c r="F220" s="35"/>
      <c r="G220" s="35"/>
      <c r="H220" s="35"/>
      <c r="I220" s="35"/>
      <c r="J220" s="35"/>
      <c r="K220" s="35"/>
      <c r="L220" s="35"/>
      <c r="M220" s="35"/>
      <c r="N220" s="35"/>
      <c r="O220" s="35"/>
      <c r="P220" s="35"/>
      <c r="Q220" s="35"/>
    </row>
    <row r="221" spans="1:17" x14ac:dyDescent="0.3">
      <c r="A221" s="32"/>
      <c r="B221" s="35"/>
      <c r="C221" s="35"/>
      <c r="D221" s="35"/>
      <c r="E221" s="35"/>
      <c r="F221" s="35"/>
      <c r="G221" s="35"/>
      <c r="H221" s="35"/>
      <c r="I221" s="35"/>
      <c r="J221" s="35"/>
      <c r="K221" s="35"/>
      <c r="L221" s="35"/>
      <c r="M221" s="35"/>
      <c r="N221" s="35"/>
      <c r="O221" s="35"/>
      <c r="P221" s="35"/>
      <c r="Q221" s="35"/>
    </row>
    <row r="222" spans="1:17" x14ac:dyDescent="0.3">
      <c r="A222" s="32"/>
      <c r="B222" s="35"/>
      <c r="C222" s="35"/>
      <c r="D222" s="35"/>
      <c r="E222" s="35"/>
      <c r="F222" s="35"/>
      <c r="G222" s="35"/>
      <c r="H222" s="35"/>
      <c r="I222" s="35"/>
      <c r="J222" s="35"/>
      <c r="K222" s="35"/>
      <c r="L222" s="35"/>
      <c r="M222" s="35"/>
      <c r="N222" s="35"/>
      <c r="O222" s="35"/>
      <c r="P222" s="35"/>
      <c r="Q222" s="35"/>
    </row>
    <row r="223" spans="1:17" x14ac:dyDescent="0.3">
      <c r="A223" s="32"/>
      <c r="B223" s="35"/>
      <c r="C223" s="35"/>
      <c r="D223" s="35"/>
      <c r="E223" s="35"/>
      <c r="F223" s="35"/>
      <c r="G223" s="35"/>
      <c r="H223" s="35"/>
      <c r="I223" s="35"/>
      <c r="J223" s="35"/>
      <c r="K223" s="35"/>
      <c r="L223" s="35"/>
      <c r="M223" s="35"/>
      <c r="N223" s="35"/>
      <c r="O223" s="35"/>
      <c r="P223" s="35"/>
      <c r="Q223" s="35"/>
    </row>
    <row r="224" spans="1:17" x14ac:dyDescent="0.3">
      <c r="A224" s="32"/>
      <c r="B224" s="35"/>
      <c r="C224" s="35"/>
      <c r="D224" s="35"/>
      <c r="E224" s="35"/>
      <c r="F224" s="35"/>
      <c r="G224" s="35"/>
      <c r="H224" s="35"/>
      <c r="I224" s="35"/>
      <c r="J224" s="35"/>
      <c r="K224" s="35"/>
      <c r="L224" s="35"/>
      <c r="M224" s="35"/>
      <c r="N224" s="35"/>
      <c r="O224" s="35"/>
      <c r="P224" s="35"/>
      <c r="Q224" s="35"/>
    </row>
    <row r="225" spans="1:17" x14ac:dyDescent="0.3">
      <c r="A225" s="32"/>
      <c r="B225" s="35"/>
      <c r="C225" s="35"/>
      <c r="D225" s="35"/>
      <c r="E225" s="35"/>
      <c r="F225" s="35"/>
      <c r="G225" s="35"/>
      <c r="H225" s="35"/>
      <c r="I225" s="35"/>
      <c r="J225" s="35"/>
      <c r="K225" s="35"/>
      <c r="L225" s="35"/>
      <c r="M225" s="35"/>
      <c r="N225" s="35"/>
      <c r="O225" s="35"/>
      <c r="P225" s="35"/>
      <c r="Q225" s="35"/>
    </row>
    <row r="226" spans="1:17" x14ac:dyDescent="0.3">
      <c r="A226" s="32"/>
      <c r="B226" s="35"/>
      <c r="C226" s="35"/>
      <c r="D226" s="35"/>
      <c r="E226" s="35"/>
      <c r="F226" s="35"/>
      <c r="G226" s="35"/>
      <c r="H226" s="35"/>
      <c r="I226" s="35"/>
      <c r="J226" s="35"/>
      <c r="K226" s="35"/>
      <c r="L226" s="35"/>
      <c r="M226" s="35"/>
      <c r="N226" s="35"/>
      <c r="O226" s="35"/>
      <c r="P226" s="35"/>
      <c r="Q226" s="35"/>
    </row>
    <row r="227" spans="1:17" x14ac:dyDescent="0.3">
      <c r="A227" s="32"/>
      <c r="B227" s="35"/>
      <c r="C227" s="35"/>
      <c r="D227" s="35"/>
      <c r="E227" s="35"/>
      <c r="F227" s="35"/>
      <c r="G227" s="35"/>
      <c r="H227" s="35"/>
      <c r="I227" s="35"/>
      <c r="J227" s="35"/>
      <c r="K227" s="35"/>
      <c r="L227" s="35"/>
      <c r="M227" s="35"/>
      <c r="N227" s="35"/>
      <c r="O227" s="35"/>
      <c r="P227" s="35"/>
      <c r="Q227" s="35"/>
    </row>
    <row r="228" spans="1:17" x14ac:dyDescent="0.3">
      <c r="A228" s="32"/>
      <c r="B228" s="35"/>
      <c r="C228" s="35"/>
      <c r="D228" s="35"/>
      <c r="E228" s="35"/>
      <c r="F228" s="35"/>
      <c r="G228" s="35"/>
      <c r="H228" s="35"/>
      <c r="I228" s="35"/>
      <c r="J228" s="35"/>
      <c r="K228" s="35"/>
      <c r="L228" s="35"/>
      <c r="M228" s="35"/>
      <c r="N228" s="35"/>
      <c r="O228" s="35"/>
      <c r="P228" s="35"/>
      <c r="Q228" s="35"/>
    </row>
    <row r="229" spans="1:17" x14ac:dyDescent="0.3">
      <c r="A229" s="32"/>
      <c r="B229" s="35"/>
      <c r="C229" s="35"/>
      <c r="D229" s="35"/>
      <c r="E229" s="35"/>
      <c r="F229" s="35"/>
      <c r="G229" s="35"/>
      <c r="H229" s="35"/>
      <c r="I229" s="35"/>
      <c r="J229" s="35"/>
      <c r="K229" s="35"/>
      <c r="L229" s="35"/>
      <c r="M229" s="35"/>
      <c r="N229" s="35"/>
      <c r="O229" s="35"/>
      <c r="P229" s="35"/>
      <c r="Q229" s="35"/>
    </row>
    <row r="230" spans="1:17" x14ac:dyDescent="0.3">
      <c r="A230" s="32"/>
      <c r="B230" s="35"/>
      <c r="C230" s="35"/>
      <c r="D230" s="35"/>
      <c r="E230" s="35"/>
      <c r="F230" s="35"/>
      <c r="G230" s="35"/>
      <c r="H230" s="35"/>
      <c r="I230" s="35"/>
      <c r="J230" s="35"/>
      <c r="K230" s="35"/>
      <c r="L230" s="35"/>
      <c r="M230" s="35"/>
      <c r="N230" s="35"/>
      <c r="O230" s="35"/>
      <c r="P230" s="35"/>
      <c r="Q230" s="35"/>
    </row>
    <row r="231" spans="1:17" x14ac:dyDescent="0.3">
      <c r="A231" s="32"/>
      <c r="B231" s="35"/>
      <c r="C231" s="35"/>
      <c r="D231" s="35"/>
      <c r="E231" s="35"/>
      <c r="F231" s="35"/>
      <c r="G231" s="35"/>
      <c r="H231" s="35"/>
      <c r="I231" s="35"/>
      <c r="J231" s="35"/>
      <c r="K231" s="35"/>
      <c r="L231" s="35"/>
      <c r="M231" s="35"/>
      <c r="N231" s="35"/>
      <c r="O231" s="35"/>
      <c r="P231" s="35"/>
      <c r="Q231" s="35"/>
    </row>
    <row r="232" spans="1:17" x14ac:dyDescent="0.3">
      <c r="A232" s="32"/>
      <c r="B232" s="35"/>
      <c r="C232" s="35"/>
      <c r="D232" s="35"/>
      <c r="E232" s="35"/>
      <c r="F232" s="35"/>
      <c r="G232" s="35"/>
      <c r="H232" s="35"/>
      <c r="I232" s="35"/>
      <c r="J232" s="35"/>
      <c r="K232" s="35"/>
      <c r="L232" s="35"/>
      <c r="M232" s="35"/>
      <c r="N232" s="35"/>
      <c r="O232" s="35"/>
      <c r="P232" s="35"/>
      <c r="Q232" s="35"/>
    </row>
    <row r="233" spans="1:17" x14ac:dyDescent="0.3">
      <c r="A233" s="32"/>
      <c r="B233" s="35"/>
      <c r="C233" s="35"/>
      <c r="D233" s="35"/>
      <c r="E233" s="35"/>
      <c r="F233" s="35"/>
      <c r="G233" s="35"/>
      <c r="H233" s="35"/>
      <c r="I233" s="35"/>
      <c r="J233" s="35"/>
      <c r="K233" s="35"/>
      <c r="L233" s="35"/>
      <c r="M233" s="35"/>
      <c r="N233" s="35"/>
      <c r="O233" s="35"/>
      <c r="P233" s="35"/>
      <c r="Q233" s="35"/>
    </row>
    <row r="234" spans="1:17" x14ac:dyDescent="0.3">
      <c r="A234" s="32"/>
      <c r="B234" s="35"/>
      <c r="C234" s="35"/>
      <c r="D234" s="35"/>
      <c r="E234" s="35"/>
      <c r="F234" s="35"/>
      <c r="G234" s="35"/>
      <c r="H234" s="35"/>
      <c r="I234" s="35"/>
      <c r="J234" s="35"/>
      <c r="K234" s="35"/>
      <c r="L234" s="35"/>
      <c r="M234" s="35"/>
      <c r="N234" s="35"/>
      <c r="O234" s="35"/>
      <c r="P234" s="35"/>
      <c r="Q234" s="35"/>
    </row>
    <row r="235" spans="1:17" x14ac:dyDescent="0.3">
      <c r="A235" s="32"/>
      <c r="B235" s="35"/>
      <c r="C235" s="35"/>
      <c r="D235" s="35"/>
      <c r="E235" s="35"/>
      <c r="F235" s="35"/>
      <c r="G235" s="35"/>
      <c r="H235" s="35"/>
      <c r="I235" s="35"/>
      <c r="J235" s="35"/>
      <c r="K235" s="35"/>
      <c r="L235" s="35"/>
      <c r="M235" s="35"/>
      <c r="N235" s="35"/>
      <c r="O235" s="35"/>
      <c r="P235" s="35"/>
      <c r="Q235" s="35"/>
    </row>
    <row r="236" spans="1:17" x14ac:dyDescent="0.3">
      <c r="A236" s="32"/>
      <c r="B236" s="35"/>
      <c r="C236" s="35"/>
      <c r="D236" s="35"/>
      <c r="E236" s="35"/>
      <c r="F236" s="35"/>
      <c r="G236" s="35"/>
      <c r="H236" s="35"/>
      <c r="I236" s="35"/>
      <c r="J236" s="35"/>
      <c r="K236" s="35"/>
      <c r="L236" s="35"/>
      <c r="M236" s="35"/>
      <c r="N236" s="35"/>
      <c r="O236" s="35"/>
      <c r="P236" s="35"/>
      <c r="Q236" s="35"/>
    </row>
    <row r="237" spans="1:17" x14ac:dyDescent="0.3">
      <c r="A237" s="32"/>
      <c r="B237" s="35"/>
      <c r="C237" s="35"/>
      <c r="D237" s="35"/>
      <c r="E237" s="35"/>
      <c r="F237" s="35"/>
      <c r="G237" s="35"/>
      <c r="H237" s="35"/>
      <c r="I237" s="35"/>
      <c r="J237" s="35"/>
      <c r="K237" s="35"/>
      <c r="L237" s="35"/>
      <c r="M237" s="35"/>
      <c r="N237" s="35"/>
      <c r="O237" s="35"/>
      <c r="P237" s="35"/>
      <c r="Q237" s="35"/>
    </row>
    <row r="238" spans="1:17" x14ac:dyDescent="0.3">
      <c r="A238" s="32"/>
      <c r="B238" s="35"/>
      <c r="C238" s="35"/>
      <c r="D238" s="35"/>
      <c r="E238" s="35"/>
      <c r="F238" s="35"/>
      <c r="G238" s="35"/>
      <c r="H238" s="35"/>
      <c r="I238" s="35"/>
      <c r="J238" s="35"/>
      <c r="K238" s="35"/>
      <c r="L238" s="35"/>
      <c r="M238" s="35"/>
      <c r="N238" s="35"/>
      <c r="O238" s="35"/>
      <c r="P238" s="35"/>
      <c r="Q238" s="35"/>
    </row>
    <row r="239" spans="1:17" x14ac:dyDescent="0.3">
      <c r="A239" s="32"/>
      <c r="B239" s="35"/>
      <c r="C239" s="35"/>
      <c r="D239" s="35"/>
      <c r="E239" s="35"/>
      <c r="F239" s="35"/>
      <c r="G239" s="35"/>
      <c r="H239" s="35"/>
      <c r="I239" s="35"/>
      <c r="J239" s="35"/>
      <c r="K239" s="35"/>
      <c r="L239" s="35"/>
      <c r="M239" s="35"/>
      <c r="N239" s="35"/>
      <c r="O239" s="35"/>
      <c r="P239" s="35"/>
      <c r="Q239" s="35"/>
    </row>
    <row r="240" spans="1:17" x14ac:dyDescent="0.3">
      <c r="A240" s="32"/>
      <c r="B240" s="35"/>
      <c r="C240" s="35"/>
      <c r="D240" s="35"/>
      <c r="E240" s="35"/>
      <c r="F240" s="35"/>
      <c r="G240" s="35"/>
      <c r="H240" s="35"/>
      <c r="I240" s="35"/>
      <c r="J240" s="35"/>
      <c r="K240" s="35"/>
      <c r="L240" s="35"/>
      <c r="M240" s="35"/>
      <c r="N240" s="35"/>
      <c r="O240" s="35"/>
      <c r="P240" s="35"/>
      <c r="Q240" s="35"/>
    </row>
    <row r="241" spans="1:17" x14ac:dyDescent="0.3">
      <c r="A241" s="32"/>
      <c r="B241" s="35"/>
      <c r="C241" s="35"/>
      <c r="D241" s="35"/>
      <c r="E241" s="35"/>
      <c r="F241" s="35"/>
      <c r="G241" s="35"/>
      <c r="H241" s="35"/>
      <c r="I241" s="35"/>
      <c r="J241" s="35"/>
      <c r="K241" s="35"/>
      <c r="L241" s="35"/>
      <c r="M241" s="35"/>
      <c r="N241" s="35"/>
      <c r="O241" s="35"/>
      <c r="P241" s="35"/>
      <c r="Q241" s="35"/>
    </row>
    <row r="242" spans="1:17" x14ac:dyDescent="0.3">
      <c r="A242" s="32"/>
      <c r="B242" s="35"/>
      <c r="C242" s="35"/>
      <c r="D242" s="35"/>
      <c r="E242" s="35"/>
      <c r="F242" s="35"/>
      <c r="G242" s="35"/>
      <c r="H242" s="35"/>
      <c r="I242" s="35"/>
      <c r="J242" s="35"/>
      <c r="K242" s="35"/>
      <c r="L242" s="35"/>
      <c r="M242" s="35"/>
      <c r="N242" s="35"/>
      <c r="O242" s="35"/>
      <c r="P242" s="35"/>
      <c r="Q242" s="35"/>
    </row>
    <row r="243" spans="1:17" x14ac:dyDescent="0.3">
      <c r="A243" s="32"/>
      <c r="B243" s="35"/>
      <c r="C243" s="35"/>
      <c r="D243" s="35"/>
      <c r="E243" s="35"/>
      <c r="F243" s="35"/>
      <c r="G243" s="35"/>
      <c r="H243" s="35"/>
      <c r="I243" s="35"/>
      <c r="J243" s="35"/>
      <c r="K243" s="35"/>
      <c r="L243" s="35"/>
      <c r="M243" s="35"/>
      <c r="N243" s="35"/>
      <c r="O243" s="35"/>
      <c r="P243" s="35"/>
      <c r="Q243" s="35"/>
    </row>
    <row r="244" spans="1:17" x14ac:dyDescent="0.3">
      <c r="A244" s="32"/>
      <c r="B244" s="35"/>
      <c r="C244" s="35"/>
      <c r="D244" s="35"/>
      <c r="E244" s="35"/>
      <c r="F244" s="35"/>
      <c r="G244" s="35"/>
      <c r="H244" s="35"/>
      <c r="I244" s="35"/>
      <c r="J244" s="35"/>
      <c r="K244" s="35"/>
      <c r="L244" s="35"/>
      <c r="M244" s="35"/>
      <c r="N244" s="35"/>
      <c r="O244" s="35"/>
      <c r="P244" s="35"/>
      <c r="Q244" s="35"/>
    </row>
    <row r="245" spans="1:17" x14ac:dyDescent="0.3">
      <c r="A245" s="32"/>
      <c r="B245" s="35"/>
      <c r="C245" s="35"/>
      <c r="D245" s="35"/>
      <c r="E245" s="35"/>
      <c r="F245" s="35"/>
      <c r="G245" s="35"/>
      <c r="H245" s="35"/>
      <c r="I245" s="35"/>
      <c r="J245" s="35"/>
      <c r="K245" s="35"/>
      <c r="L245" s="35"/>
      <c r="M245" s="35"/>
      <c r="N245" s="35"/>
      <c r="O245" s="35"/>
      <c r="P245" s="35"/>
      <c r="Q245" s="35"/>
    </row>
    <row r="246" spans="1:17" x14ac:dyDescent="0.3">
      <c r="A246" s="32"/>
      <c r="B246" s="35"/>
      <c r="C246" s="35"/>
      <c r="D246" s="35"/>
      <c r="E246" s="35"/>
      <c r="F246" s="35"/>
      <c r="G246" s="35"/>
      <c r="H246" s="35"/>
      <c r="I246" s="35"/>
      <c r="J246" s="35"/>
      <c r="K246" s="35"/>
      <c r="L246" s="35"/>
      <c r="M246" s="35"/>
      <c r="N246" s="35"/>
      <c r="O246" s="35"/>
      <c r="P246" s="35"/>
      <c r="Q246" s="35"/>
    </row>
    <row r="247" spans="1:17" x14ac:dyDescent="0.3">
      <c r="A247" s="32"/>
      <c r="B247" s="35"/>
      <c r="C247" s="35"/>
      <c r="D247" s="35"/>
      <c r="E247" s="35"/>
      <c r="F247" s="35"/>
      <c r="G247" s="35"/>
      <c r="H247" s="35"/>
      <c r="I247" s="35"/>
      <c r="J247" s="35"/>
      <c r="K247" s="35"/>
      <c r="L247" s="35"/>
      <c r="M247" s="35"/>
      <c r="N247" s="35"/>
      <c r="O247" s="35"/>
      <c r="P247" s="35"/>
      <c r="Q247" s="35"/>
    </row>
    <row r="248" spans="1:17" x14ac:dyDescent="0.3">
      <c r="A248" s="32"/>
      <c r="B248" s="35"/>
      <c r="C248" s="35"/>
      <c r="D248" s="35"/>
      <c r="E248" s="35"/>
      <c r="F248" s="35"/>
      <c r="G248" s="35"/>
      <c r="H248" s="35"/>
      <c r="I248" s="35"/>
      <c r="J248" s="35"/>
      <c r="K248" s="35"/>
      <c r="L248" s="35"/>
      <c r="M248" s="35"/>
      <c r="N248" s="35"/>
      <c r="O248" s="35"/>
      <c r="P248" s="35"/>
      <c r="Q248" s="35"/>
    </row>
    <row r="249" spans="1:17" x14ac:dyDescent="0.3">
      <c r="A249" s="32"/>
      <c r="B249" s="35"/>
      <c r="C249" s="35"/>
      <c r="D249" s="35"/>
      <c r="E249" s="35"/>
      <c r="F249" s="35"/>
      <c r="G249" s="35"/>
      <c r="H249" s="35"/>
      <c r="I249" s="35"/>
      <c r="J249" s="35"/>
      <c r="K249" s="35"/>
      <c r="L249" s="35"/>
      <c r="M249" s="35"/>
      <c r="N249" s="35"/>
      <c r="O249" s="35"/>
      <c r="P249" s="35"/>
      <c r="Q249" s="35"/>
    </row>
    <row r="250" spans="1:17" x14ac:dyDescent="0.3">
      <c r="A250" s="32"/>
      <c r="B250" s="35"/>
      <c r="C250" s="35"/>
      <c r="D250" s="35"/>
      <c r="E250" s="35"/>
      <c r="F250" s="35"/>
      <c r="G250" s="35"/>
      <c r="H250" s="35"/>
      <c r="I250" s="35"/>
      <c r="J250" s="35"/>
      <c r="K250" s="35"/>
      <c r="L250" s="35"/>
      <c r="M250" s="35"/>
      <c r="N250" s="35"/>
      <c r="O250" s="35"/>
      <c r="P250" s="35"/>
      <c r="Q250" s="35"/>
    </row>
    <row r="251" spans="1:17" x14ac:dyDescent="0.3">
      <c r="A251" s="32"/>
      <c r="B251" s="35"/>
      <c r="C251" s="35"/>
      <c r="D251" s="35"/>
      <c r="E251" s="35"/>
      <c r="F251" s="35"/>
      <c r="G251" s="35"/>
      <c r="H251" s="35"/>
      <c r="I251" s="35"/>
      <c r="J251" s="35"/>
      <c r="K251" s="35"/>
      <c r="L251" s="35"/>
      <c r="M251" s="35"/>
      <c r="N251" s="35"/>
      <c r="O251" s="35"/>
      <c r="P251" s="35"/>
      <c r="Q251" s="35"/>
    </row>
    <row r="252" spans="1:17" x14ac:dyDescent="0.3">
      <c r="A252" s="32"/>
      <c r="B252" s="35"/>
      <c r="C252" s="35"/>
      <c r="D252" s="35"/>
      <c r="E252" s="35"/>
      <c r="F252" s="35"/>
      <c r="G252" s="35"/>
      <c r="H252" s="35"/>
      <c r="I252" s="35"/>
      <c r="J252" s="35"/>
      <c r="K252" s="35"/>
      <c r="L252" s="35"/>
      <c r="M252" s="35"/>
      <c r="N252" s="35"/>
      <c r="O252" s="35"/>
      <c r="P252" s="35"/>
      <c r="Q252" s="35"/>
    </row>
    <row r="253" spans="1:17" x14ac:dyDescent="0.3">
      <c r="A253" s="32"/>
      <c r="B253" s="35"/>
      <c r="C253" s="35"/>
      <c r="D253" s="35"/>
      <c r="E253" s="35"/>
      <c r="F253" s="35"/>
      <c r="G253" s="35"/>
      <c r="H253" s="35"/>
      <c r="I253" s="35"/>
      <c r="J253" s="35"/>
      <c r="K253" s="35"/>
      <c r="L253" s="35"/>
      <c r="M253" s="35"/>
      <c r="N253" s="35"/>
      <c r="O253" s="35"/>
      <c r="P253" s="35"/>
      <c r="Q253" s="35"/>
    </row>
    <row r="254" spans="1:17" x14ac:dyDescent="0.3">
      <c r="A254" s="32"/>
      <c r="B254" s="35"/>
      <c r="C254" s="35"/>
      <c r="D254" s="35"/>
      <c r="E254" s="35"/>
      <c r="F254" s="35"/>
      <c r="G254" s="35"/>
      <c r="H254" s="35"/>
      <c r="I254" s="35"/>
      <c r="J254" s="35"/>
      <c r="K254" s="35"/>
      <c r="L254" s="35"/>
      <c r="M254" s="35"/>
      <c r="N254" s="35"/>
      <c r="O254" s="35"/>
      <c r="P254" s="35"/>
      <c r="Q254" s="35"/>
    </row>
    <row r="255" spans="1:17" x14ac:dyDescent="0.3">
      <c r="A255" s="32"/>
      <c r="B255" s="35"/>
      <c r="C255" s="35"/>
      <c r="D255" s="35"/>
      <c r="E255" s="35"/>
      <c r="F255" s="35"/>
      <c r="G255" s="35"/>
      <c r="H255" s="35"/>
      <c r="I255" s="35"/>
      <c r="J255" s="35"/>
      <c r="K255" s="35"/>
      <c r="L255" s="35"/>
      <c r="M255" s="35"/>
      <c r="N255" s="35"/>
      <c r="O255" s="35"/>
      <c r="P255" s="35"/>
      <c r="Q255" s="35"/>
    </row>
    <row r="256" spans="1:17" x14ac:dyDescent="0.3">
      <c r="A256" s="32"/>
      <c r="B256" s="35"/>
      <c r="C256" s="35"/>
      <c r="D256" s="35"/>
      <c r="E256" s="35"/>
      <c r="F256" s="35"/>
      <c r="G256" s="35"/>
      <c r="H256" s="35"/>
      <c r="I256" s="35"/>
      <c r="J256" s="35"/>
      <c r="K256" s="35"/>
      <c r="L256" s="35"/>
      <c r="M256" s="35"/>
      <c r="N256" s="35"/>
      <c r="O256" s="35"/>
      <c r="P256" s="35"/>
      <c r="Q256" s="35"/>
    </row>
    <row r="257" spans="1:17" x14ac:dyDescent="0.3">
      <c r="A257" s="32"/>
      <c r="B257" s="35"/>
      <c r="C257" s="35"/>
      <c r="D257" s="35"/>
      <c r="E257" s="35"/>
      <c r="F257" s="35"/>
      <c r="G257" s="35"/>
      <c r="H257" s="35"/>
      <c r="I257" s="35"/>
      <c r="J257" s="35"/>
      <c r="K257" s="35"/>
      <c r="L257" s="35"/>
      <c r="M257" s="35"/>
      <c r="N257" s="35"/>
      <c r="O257" s="35"/>
      <c r="P257" s="35"/>
      <c r="Q257" s="35"/>
    </row>
    <row r="258" spans="1:17" x14ac:dyDescent="0.3">
      <c r="A258" s="32"/>
      <c r="B258" s="35"/>
      <c r="C258" s="35"/>
      <c r="D258" s="35"/>
      <c r="E258" s="35"/>
      <c r="F258" s="35"/>
      <c r="G258" s="35"/>
      <c r="H258" s="35"/>
      <c r="I258" s="35"/>
      <c r="J258" s="35"/>
      <c r="K258" s="35"/>
      <c r="L258" s="35"/>
      <c r="M258" s="35"/>
      <c r="N258" s="35"/>
      <c r="O258" s="35"/>
      <c r="P258" s="35"/>
      <c r="Q258" s="35"/>
    </row>
    <row r="259" spans="1:17" x14ac:dyDescent="0.3">
      <c r="A259" s="32"/>
      <c r="B259" s="35"/>
      <c r="C259" s="35"/>
      <c r="D259" s="35"/>
      <c r="E259" s="35"/>
      <c r="F259" s="35"/>
      <c r="G259" s="35"/>
      <c r="H259" s="35"/>
      <c r="I259" s="35"/>
      <c r="J259" s="35"/>
      <c r="K259" s="35"/>
      <c r="L259" s="35"/>
      <c r="M259" s="35"/>
      <c r="N259" s="35"/>
      <c r="O259" s="35"/>
      <c r="P259" s="35"/>
      <c r="Q259" s="35"/>
    </row>
    <row r="260" spans="1:17" x14ac:dyDescent="0.3">
      <c r="A260" s="32"/>
      <c r="B260" s="35"/>
      <c r="C260" s="35"/>
      <c r="D260" s="35"/>
      <c r="E260" s="35"/>
      <c r="F260" s="35"/>
      <c r="G260" s="35"/>
      <c r="H260" s="35"/>
      <c r="I260" s="35"/>
      <c r="J260" s="35"/>
      <c r="K260" s="35"/>
      <c r="L260" s="35"/>
      <c r="M260" s="35"/>
      <c r="N260" s="35"/>
      <c r="O260" s="35"/>
      <c r="P260" s="35"/>
      <c r="Q260" s="35"/>
    </row>
    <row r="261" spans="1:17" x14ac:dyDescent="0.3">
      <c r="A261" s="32"/>
      <c r="B261" s="35"/>
      <c r="C261" s="35"/>
      <c r="D261" s="35"/>
      <c r="E261" s="35"/>
      <c r="F261" s="35"/>
      <c r="G261" s="35"/>
      <c r="H261" s="35"/>
      <c r="I261" s="35"/>
      <c r="J261" s="35"/>
      <c r="K261" s="35"/>
      <c r="L261" s="35"/>
      <c r="M261" s="35"/>
      <c r="N261" s="35"/>
      <c r="O261" s="35"/>
      <c r="P261" s="35"/>
      <c r="Q261" s="35"/>
    </row>
    <row r="262" spans="1:17" x14ac:dyDescent="0.3">
      <c r="A262" s="32"/>
      <c r="B262" s="35"/>
      <c r="C262" s="35"/>
      <c r="D262" s="35"/>
      <c r="E262" s="35"/>
      <c r="F262" s="35"/>
      <c r="G262" s="35"/>
      <c r="H262" s="35"/>
      <c r="I262" s="35"/>
      <c r="J262" s="35"/>
      <c r="K262" s="35"/>
      <c r="L262" s="35"/>
      <c r="M262" s="35"/>
      <c r="N262" s="35"/>
      <c r="O262" s="35"/>
      <c r="P262" s="35"/>
      <c r="Q262" s="35"/>
    </row>
    <row r="263" spans="1:17" x14ac:dyDescent="0.3">
      <c r="A263" s="32"/>
      <c r="B263" s="35"/>
      <c r="C263" s="35"/>
      <c r="D263" s="35"/>
      <c r="E263" s="35"/>
      <c r="F263" s="35"/>
      <c r="G263" s="35"/>
      <c r="H263" s="35"/>
      <c r="I263" s="35"/>
      <c r="J263" s="35"/>
      <c r="K263" s="35"/>
      <c r="L263" s="35"/>
      <c r="M263" s="35"/>
      <c r="N263" s="35"/>
      <c r="O263" s="35"/>
      <c r="P263" s="35"/>
      <c r="Q263" s="35"/>
    </row>
    <row r="264" spans="1:17" x14ac:dyDescent="0.3">
      <c r="A264" s="32"/>
      <c r="B264" s="35"/>
      <c r="C264" s="35"/>
      <c r="D264" s="35"/>
      <c r="E264" s="35"/>
      <c r="F264" s="35"/>
      <c r="G264" s="35"/>
      <c r="H264" s="35"/>
      <c r="I264" s="35"/>
      <c r="J264" s="35"/>
      <c r="K264" s="35"/>
      <c r="L264" s="35"/>
      <c r="M264" s="35"/>
      <c r="N264" s="35"/>
      <c r="O264" s="35"/>
      <c r="P264" s="35"/>
      <c r="Q264" s="35"/>
    </row>
    <row r="265" spans="1:17" x14ac:dyDescent="0.3">
      <c r="A265" s="32"/>
      <c r="B265" s="35"/>
      <c r="C265" s="35"/>
      <c r="D265" s="35"/>
      <c r="E265" s="35"/>
      <c r="F265" s="35"/>
      <c r="G265" s="35"/>
      <c r="H265" s="35"/>
      <c r="I265" s="35"/>
      <c r="J265" s="35"/>
      <c r="K265" s="35"/>
      <c r="L265" s="35"/>
      <c r="M265" s="35"/>
      <c r="N265" s="35"/>
      <c r="O265" s="35"/>
      <c r="P265" s="35"/>
      <c r="Q265" s="35"/>
    </row>
    <row r="266" spans="1:17" x14ac:dyDescent="0.3">
      <c r="B266" s="35"/>
      <c r="C266" s="35"/>
      <c r="D266" s="35"/>
      <c r="E266" s="35"/>
      <c r="F266" s="35"/>
      <c r="G266" s="35"/>
      <c r="H266" s="35"/>
      <c r="I266" s="35"/>
      <c r="J266" s="35"/>
      <c r="K266" s="35"/>
      <c r="L266" s="35"/>
      <c r="M266" s="35"/>
      <c r="N266" s="35"/>
      <c r="O266" s="35"/>
      <c r="P266" s="35"/>
      <c r="Q266" s="35"/>
    </row>
    <row r="267" spans="1:17" x14ac:dyDescent="0.3">
      <c r="B267" s="35"/>
      <c r="C267" s="35"/>
      <c r="D267" s="35"/>
      <c r="E267" s="35"/>
      <c r="F267" s="35"/>
      <c r="G267" s="35"/>
      <c r="H267" s="35"/>
      <c r="I267" s="35"/>
      <c r="J267" s="35"/>
      <c r="K267" s="35"/>
      <c r="L267" s="35"/>
      <c r="M267" s="35"/>
      <c r="N267" s="35"/>
      <c r="O267" s="35"/>
      <c r="P267" s="35"/>
      <c r="Q267" s="35"/>
    </row>
    <row r="268" spans="1:17" x14ac:dyDescent="0.3">
      <c r="B268" s="35"/>
      <c r="C268" s="35"/>
      <c r="D268" s="35"/>
      <c r="E268" s="35"/>
      <c r="F268" s="35"/>
      <c r="G268" s="35"/>
      <c r="H268" s="35"/>
      <c r="I268" s="35"/>
      <c r="J268" s="35"/>
      <c r="K268" s="35"/>
      <c r="L268" s="35"/>
      <c r="M268" s="35"/>
      <c r="N268" s="35"/>
      <c r="O268" s="35"/>
      <c r="P268" s="35"/>
      <c r="Q268" s="35"/>
    </row>
    <row r="269" spans="1:17" x14ac:dyDescent="0.3">
      <c r="B269" s="35"/>
      <c r="C269" s="35"/>
      <c r="D269" s="35"/>
      <c r="E269" s="35"/>
      <c r="F269" s="35"/>
      <c r="G269" s="35"/>
      <c r="H269" s="35"/>
      <c r="I269" s="35"/>
      <c r="J269" s="35"/>
      <c r="K269" s="35"/>
      <c r="L269" s="35"/>
      <c r="M269" s="35"/>
      <c r="N269" s="35"/>
      <c r="O269" s="35"/>
      <c r="P269" s="35"/>
      <c r="Q269" s="35"/>
    </row>
    <row r="270" spans="1:17" x14ac:dyDescent="0.3">
      <c r="B270" s="35"/>
      <c r="C270" s="35"/>
      <c r="D270" s="35"/>
      <c r="E270" s="35"/>
      <c r="F270" s="35"/>
      <c r="G270" s="35"/>
      <c r="H270" s="35"/>
      <c r="I270" s="35"/>
      <c r="J270" s="35"/>
      <c r="K270" s="35"/>
      <c r="L270" s="35"/>
      <c r="M270" s="35"/>
      <c r="N270" s="35"/>
      <c r="O270" s="35"/>
      <c r="P270" s="35"/>
      <c r="Q270" s="35"/>
    </row>
    <row r="271" spans="1:17" x14ac:dyDescent="0.3">
      <c r="B271" s="35"/>
      <c r="C271" s="35"/>
      <c r="D271" s="35"/>
      <c r="E271" s="35"/>
      <c r="F271" s="35"/>
      <c r="G271" s="35"/>
      <c r="H271" s="35"/>
      <c r="I271" s="35"/>
      <c r="J271" s="35"/>
      <c r="K271" s="35"/>
      <c r="L271" s="35"/>
      <c r="M271" s="35"/>
      <c r="N271" s="35"/>
      <c r="O271" s="35"/>
      <c r="P271" s="35"/>
      <c r="Q271" s="35"/>
    </row>
    <row r="272" spans="1:17" x14ac:dyDescent="0.3">
      <c r="B272" s="35"/>
      <c r="C272" s="35"/>
      <c r="D272" s="35"/>
      <c r="E272" s="35"/>
      <c r="F272" s="35"/>
      <c r="G272" s="35"/>
      <c r="H272" s="35"/>
      <c r="I272" s="35"/>
      <c r="J272" s="35"/>
      <c r="K272" s="35"/>
      <c r="L272" s="35"/>
      <c r="M272" s="35"/>
      <c r="N272" s="35"/>
      <c r="O272" s="35"/>
      <c r="P272" s="35"/>
      <c r="Q272" s="35"/>
    </row>
    <row r="273" spans="2:17" x14ac:dyDescent="0.3">
      <c r="B273" s="35"/>
      <c r="C273" s="35"/>
      <c r="D273" s="35"/>
      <c r="E273" s="35"/>
      <c r="F273" s="35"/>
      <c r="G273" s="35"/>
      <c r="H273" s="35"/>
      <c r="I273" s="35"/>
      <c r="J273" s="35"/>
      <c r="K273" s="35"/>
      <c r="L273" s="35"/>
      <c r="M273" s="35"/>
      <c r="N273" s="35"/>
      <c r="O273" s="35"/>
      <c r="P273" s="35"/>
      <c r="Q273" s="35"/>
    </row>
    <row r="274" spans="2:17" x14ac:dyDescent="0.3">
      <c r="B274" s="35"/>
      <c r="C274" s="35"/>
      <c r="D274" s="35"/>
      <c r="E274" s="35"/>
      <c r="F274" s="35"/>
      <c r="G274" s="35"/>
      <c r="H274" s="35"/>
      <c r="I274" s="35"/>
      <c r="J274" s="35"/>
      <c r="K274" s="35"/>
      <c r="L274" s="35"/>
      <c r="M274" s="35"/>
      <c r="N274" s="35"/>
      <c r="O274" s="35"/>
      <c r="P274" s="35"/>
      <c r="Q274" s="35"/>
    </row>
    <row r="275" spans="2:17" x14ac:dyDescent="0.3">
      <c r="B275" s="35"/>
      <c r="C275" s="35"/>
      <c r="D275" s="35"/>
      <c r="E275" s="35"/>
      <c r="F275" s="35"/>
      <c r="G275" s="35"/>
      <c r="H275" s="35"/>
      <c r="I275" s="35"/>
      <c r="J275" s="35"/>
      <c r="K275" s="35"/>
      <c r="L275" s="35"/>
      <c r="M275" s="35"/>
      <c r="N275" s="35"/>
      <c r="O275" s="35"/>
      <c r="P275" s="35"/>
      <c r="Q275" s="35"/>
    </row>
    <row r="276" spans="2:17" x14ac:dyDescent="0.3">
      <c r="B276" s="35"/>
      <c r="C276" s="35"/>
      <c r="D276" s="35"/>
      <c r="E276" s="35"/>
      <c r="F276" s="35"/>
      <c r="G276" s="35"/>
      <c r="H276" s="35"/>
      <c r="I276" s="35"/>
      <c r="J276" s="35"/>
      <c r="K276" s="35"/>
      <c r="L276" s="35"/>
      <c r="M276" s="35"/>
      <c r="N276" s="35"/>
      <c r="O276" s="35"/>
      <c r="P276" s="35"/>
      <c r="Q276" s="35"/>
    </row>
    <row r="277" spans="2:17" x14ac:dyDescent="0.3">
      <c r="B277" s="35"/>
      <c r="C277" s="35"/>
      <c r="D277" s="35"/>
      <c r="E277" s="35"/>
      <c r="F277" s="35"/>
      <c r="G277" s="35"/>
      <c r="H277" s="35"/>
      <c r="I277" s="35"/>
      <c r="J277" s="35"/>
      <c r="K277" s="35"/>
      <c r="L277" s="35"/>
      <c r="M277" s="35"/>
      <c r="N277" s="35"/>
      <c r="O277" s="35"/>
      <c r="P277" s="35"/>
      <c r="Q277" s="35"/>
    </row>
    <row r="278" spans="2:17" x14ac:dyDescent="0.3">
      <c r="B278" s="35"/>
      <c r="C278" s="35"/>
      <c r="D278" s="35"/>
      <c r="E278" s="35"/>
      <c r="F278" s="35"/>
      <c r="G278" s="35"/>
      <c r="H278" s="35"/>
      <c r="I278" s="35"/>
      <c r="J278" s="35"/>
      <c r="K278" s="35"/>
      <c r="L278" s="35"/>
      <c r="M278" s="35"/>
      <c r="N278" s="35"/>
      <c r="O278" s="35"/>
      <c r="P278" s="35"/>
      <c r="Q278" s="35"/>
    </row>
    <row r="279" spans="2:17" x14ac:dyDescent="0.3">
      <c r="B279" s="35"/>
      <c r="C279" s="35"/>
      <c r="D279" s="35"/>
      <c r="E279" s="35"/>
      <c r="F279" s="35"/>
      <c r="G279" s="35"/>
      <c r="H279" s="35"/>
      <c r="I279" s="35"/>
      <c r="J279" s="35"/>
      <c r="K279" s="35"/>
      <c r="L279" s="35"/>
      <c r="M279" s="35"/>
      <c r="N279" s="35"/>
      <c r="O279" s="35"/>
      <c r="P279" s="35"/>
      <c r="Q279" s="35"/>
    </row>
    <row r="280" spans="2:17" x14ac:dyDescent="0.3">
      <c r="B280" s="35"/>
      <c r="C280" s="35"/>
      <c r="D280" s="35"/>
      <c r="E280" s="35"/>
      <c r="F280" s="35"/>
      <c r="G280" s="35"/>
      <c r="H280" s="35"/>
      <c r="I280" s="35"/>
      <c r="J280" s="35"/>
      <c r="K280" s="35"/>
      <c r="L280" s="35"/>
      <c r="M280" s="35"/>
      <c r="N280" s="35"/>
      <c r="O280" s="35"/>
      <c r="P280" s="35"/>
      <c r="Q280" s="35"/>
    </row>
    <row r="281" spans="2:17" x14ac:dyDescent="0.3">
      <c r="B281" s="35"/>
      <c r="C281" s="35"/>
      <c r="D281" s="35"/>
      <c r="E281" s="35"/>
      <c r="F281" s="35"/>
      <c r="G281" s="35"/>
      <c r="H281" s="35"/>
      <c r="I281" s="35"/>
      <c r="J281" s="35"/>
      <c r="K281" s="35"/>
      <c r="L281" s="35"/>
      <c r="M281" s="35"/>
      <c r="N281" s="35"/>
      <c r="O281" s="35"/>
      <c r="P281" s="35"/>
      <c r="Q281" s="35"/>
    </row>
    <row r="282" spans="2:17" x14ac:dyDescent="0.3">
      <c r="B282" s="35"/>
      <c r="C282" s="35"/>
      <c r="D282" s="35"/>
      <c r="E282" s="35"/>
      <c r="F282" s="35"/>
      <c r="G282" s="35"/>
      <c r="H282" s="35"/>
      <c r="I282" s="35"/>
      <c r="J282" s="35"/>
      <c r="K282" s="35"/>
      <c r="L282" s="35"/>
      <c r="M282" s="35"/>
      <c r="N282" s="35"/>
      <c r="O282" s="35"/>
      <c r="P282" s="35"/>
      <c r="Q282" s="35"/>
    </row>
    <row r="283" spans="2:17" x14ac:dyDescent="0.3">
      <c r="B283" s="35"/>
      <c r="C283" s="35"/>
      <c r="D283" s="35"/>
      <c r="E283" s="35"/>
      <c r="F283" s="35"/>
      <c r="G283" s="35"/>
      <c r="H283" s="35"/>
      <c r="I283" s="35"/>
      <c r="J283" s="35"/>
      <c r="K283" s="35"/>
      <c r="L283" s="35"/>
      <c r="M283" s="35"/>
      <c r="N283" s="35"/>
      <c r="O283" s="35"/>
      <c r="P283" s="35"/>
      <c r="Q283" s="35"/>
    </row>
    <row r="284" spans="2:17" x14ac:dyDescent="0.3">
      <c r="B284" s="35"/>
      <c r="C284" s="35"/>
      <c r="D284" s="35"/>
      <c r="E284" s="35"/>
      <c r="F284" s="35"/>
      <c r="G284" s="35"/>
      <c r="H284" s="35"/>
      <c r="I284" s="35"/>
      <c r="J284" s="35"/>
      <c r="K284" s="35"/>
      <c r="L284" s="35"/>
      <c r="M284" s="35"/>
      <c r="N284" s="35"/>
      <c r="O284" s="35"/>
      <c r="P284" s="35"/>
      <c r="Q284" s="35"/>
    </row>
    <row r="285" spans="2:17" x14ac:dyDescent="0.3">
      <c r="B285" s="35"/>
      <c r="C285" s="35"/>
      <c r="D285" s="35"/>
      <c r="E285" s="35"/>
      <c r="F285" s="35"/>
      <c r="G285" s="35"/>
      <c r="H285" s="35"/>
      <c r="I285" s="35"/>
      <c r="J285" s="35"/>
      <c r="K285" s="35"/>
      <c r="L285" s="35"/>
      <c r="M285" s="35"/>
      <c r="N285" s="35"/>
      <c r="O285" s="35"/>
      <c r="P285" s="35"/>
      <c r="Q285" s="35"/>
    </row>
    <row r="286" spans="2:17" x14ac:dyDescent="0.3">
      <c r="B286" s="35"/>
      <c r="C286" s="35"/>
      <c r="D286" s="35"/>
      <c r="E286" s="35"/>
      <c r="F286" s="35"/>
      <c r="G286" s="35"/>
      <c r="H286" s="35"/>
      <c r="I286" s="35"/>
      <c r="J286" s="35"/>
      <c r="K286" s="35"/>
      <c r="L286" s="35"/>
      <c r="M286" s="35"/>
      <c r="N286" s="35"/>
      <c r="O286" s="35"/>
      <c r="P286" s="35"/>
      <c r="Q286" s="35"/>
    </row>
    <row r="287" spans="2:17" x14ac:dyDescent="0.3">
      <c r="B287" s="35"/>
      <c r="C287" s="35"/>
      <c r="D287" s="35"/>
      <c r="E287" s="35"/>
      <c r="F287" s="35"/>
      <c r="G287" s="35"/>
      <c r="H287" s="35"/>
      <c r="I287" s="35"/>
      <c r="J287" s="35"/>
      <c r="K287" s="35"/>
      <c r="L287" s="35"/>
      <c r="M287" s="35"/>
      <c r="N287" s="35"/>
      <c r="O287" s="35"/>
      <c r="P287" s="35"/>
      <c r="Q287" s="35"/>
    </row>
    <row r="288" spans="2:17" x14ac:dyDescent="0.3">
      <c r="B288" s="35"/>
      <c r="C288" s="35"/>
      <c r="D288" s="35"/>
      <c r="E288" s="35"/>
      <c r="F288" s="35"/>
      <c r="G288" s="35"/>
      <c r="H288" s="35"/>
      <c r="I288" s="35"/>
      <c r="J288" s="35"/>
      <c r="K288" s="35"/>
      <c r="L288" s="35"/>
      <c r="M288" s="35"/>
      <c r="N288" s="35"/>
      <c r="O288" s="35"/>
      <c r="P288" s="35"/>
      <c r="Q288" s="35"/>
    </row>
    <row r="289" spans="2:17" x14ac:dyDescent="0.3">
      <c r="B289" s="35"/>
      <c r="C289" s="35"/>
      <c r="D289" s="35"/>
      <c r="E289" s="35"/>
      <c r="F289" s="35"/>
      <c r="G289" s="35"/>
      <c r="H289" s="35"/>
      <c r="I289" s="35"/>
      <c r="J289" s="35"/>
      <c r="K289" s="35"/>
      <c r="L289" s="35"/>
      <c r="M289" s="35"/>
      <c r="N289" s="35"/>
      <c r="O289" s="35"/>
      <c r="P289" s="35"/>
      <c r="Q289" s="35"/>
    </row>
    <row r="290" spans="2:17" x14ac:dyDescent="0.3">
      <c r="B290" s="35"/>
      <c r="C290" s="35"/>
      <c r="D290" s="35"/>
      <c r="E290" s="35"/>
      <c r="F290" s="35"/>
      <c r="G290" s="35"/>
      <c r="H290" s="35"/>
      <c r="I290" s="35"/>
      <c r="J290" s="35"/>
      <c r="K290" s="35"/>
      <c r="L290" s="35"/>
      <c r="M290" s="35"/>
      <c r="N290" s="35"/>
      <c r="O290" s="35"/>
      <c r="P290" s="35"/>
      <c r="Q290" s="35"/>
    </row>
    <row r="291" spans="2:17" x14ac:dyDescent="0.3">
      <c r="B291" s="35"/>
      <c r="C291" s="35"/>
      <c r="D291" s="35"/>
      <c r="E291" s="35"/>
      <c r="F291" s="35"/>
      <c r="G291" s="35"/>
      <c r="H291" s="35"/>
      <c r="I291" s="35"/>
      <c r="J291" s="35"/>
      <c r="K291" s="35"/>
      <c r="L291" s="35"/>
      <c r="M291" s="35"/>
      <c r="N291" s="35"/>
      <c r="O291" s="35"/>
      <c r="P291" s="35"/>
      <c r="Q291" s="35"/>
    </row>
    <row r="292" spans="2:17" x14ac:dyDescent="0.3">
      <c r="B292" s="35"/>
      <c r="C292" s="35"/>
      <c r="D292" s="35"/>
      <c r="E292" s="35"/>
      <c r="F292" s="35"/>
      <c r="G292" s="35"/>
      <c r="H292" s="35"/>
      <c r="I292" s="35"/>
      <c r="J292" s="35"/>
      <c r="K292" s="35"/>
      <c r="L292" s="35"/>
      <c r="M292" s="35"/>
      <c r="N292" s="35"/>
      <c r="O292" s="35"/>
      <c r="P292" s="35"/>
      <c r="Q292" s="35"/>
    </row>
    <row r="293" spans="2:17" x14ac:dyDescent="0.3">
      <c r="B293" s="35"/>
      <c r="C293" s="35"/>
      <c r="D293" s="35"/>
      <c r="E293" s="35"/>
      <c r="F293" s="35"/>
      <c r="G293" s="35"/>
      <c r="H293" s="35"/>
      <c r="I293" s="35"/>
      <c r="J293" s="35"/>
      <c r="K293" s="35"/>
      <c r="L293" s="35"/>
      <c r="M293" s="35"/>
      <c r="N293" s="35"/>
      <c r="O293" s="35"/>
      <c r="P293" s="35"/>
      <c r="Q293" s="35"/>
    </row>
    <row r="294" spans="2:17" x14ac:dyDescent="0.3">
      <c r="B294" s="35"/>
      <c r="C294" s="35"/>
      <c r="D294" s="35"/>
      <c r="E294" s="35"/>
      <c r="F294" s="35"/>
      <c r="G294" s="35"/>
      <c r="H294" s="35"/>
      <c r="I294" s="35"/>
      <c r="J294" s="35"/>
      <c r="K294" s="35"/>
      <c r="L294" s="35"/>
      <c r="M294" s="35"/>
      <c r="N294" s="35"/>
      <c r="O294" s="35"/>
      <c r="P294" s="35"/>
      <c r="Q294" s="35"/>
    </row>
    <row r="295" spans="2:17" x14ac:dyDescent="0.3">
      <c r="B295" s="35"/>
      <c r="C295" s="35"/>
      <c r="D295" s="35"/>
      <c r="E295" s="35"/>
      <c r="F295" s="35"/>
      <c r="G295" s="35"/>
      <c r="H295" s="35"/>
      <c r="I295" s="35"/>
      <c r="J295" s="35"/>
      <c r="K295" s="35"/>
      <c r="L295" s="35"/>
      <c r="M295" s="35"/>
      <c r="N295" s="35"/>
      <c r="O295" s="35"/>
      <c r="P295" s="35"/>
      <c r="Q295" s="35"/>
    </row>
    <row r="296" spans="2:17" x14ac:dyDescent="0.3">
      <c r="B296" s="35"/>
      <c r="C296" s="35"/>
      <c r="D296" s="35"/>
      <c r="E296" s="35"/>
      <c r="F296" s="35"/>
      <c r="G296" s="35"/>
      <c r="H296" s="35"/>
      <c r="I296" s="35"/>
      <c r="J296" s="35"/>
      <c r="K296" s="35"/>
      <c r="L296" s="35"/>
      <c r="M296" s="35"/>
      <c r="N296" s="35"/>
      <c r="O296" s="35"/>
      <c r="P296" s="35"/>
      <c r="Q296" s="35"/>
    </row>
    <row r="297" spans="2:17" x14ac:dyDescent="0.3">
      <c r="B297" s="35"/>
      <c r="C297" s="35"/>
      <c r="D297" s="35"/>
      <c r="E297" s="35"/>
      <c r="F297" s="35"/>
      <c r="G297" s="35"/>
      <c r="H297" s="35"/>
      <c r="I297" s="35"/>
      <c r="J297" s="35"/>
      <c r="K297" s="35"/>
      <c r="L297" s="35"/>
      <c r="M297" s="35"/>
      <c r="N297" s="35"/>
      <c r="O297" s="35"/>
      <c r="P297" s="35"/>
      <c r="Q297" s="35"/>
    </row>
    <row r="298" spans="2:17" x14ac:dyDescent="0.3">
      <c r="B298" s="35"/>
      <c r="C298" s="35"/>
      <c r="D298" s="35"/>
      <c r="E298" s="35"/>
      <c r="F298" s="35"/>
      <c r="G298" s="35"/>
      <c r="H298" s="35"/>
      <c r="I298" s="35"/>
      <c r="J298" s="35"/>
      <c r="K298" s="35"/>
      <c r="L298" s="35"/>
      <c r="M298" s="35"/>
      <c r="N298" s="35"/>
      <c r="O298" s="35"/>
      <c r="P298" s="35"/>
      <c r="Q298" s="35"/>
    </row>
    <row r="299" spans="2:17" x14ac:dyDescent="0.3">
      <c r="B299" s="35"/>
      <c r="C299" s="35"/>
      <c r="D299" s="35"/>
      <c r="E299" s="35"/>
      <c r="F299" s="35"/>
      <c r="G299" s="35"/>
      <c r="H299" s="35"/>
      <c r="I299" s="35"/>
      <c r="J299" s="35"/>
      <c r="K299" s="35"/>
      <c r="L299" s="35"/>
      <c r="M299" s="35"/>
      <c r="N299" s="35"/>
      <c r="O299" s="35"/>
      <c r="P299" s="35"/>
      <c r="Q299" s="35"/>
    </row>
    <row r="300" spans="2:17" x14ac:dyDescent="0.3">
      <c r="B300" s="35"/>
      <c r="C300" s="35"/>
      <c r="D300" s="35"/>
      <c r="E300" s="35"/>
      <c r="F300" s="35"/>
      <c r="G300" s="35"/>
      <c r="H300" s="35"/>
      <c r="I300" s="35"/>
      <c r="J300" s="35"/>
      <c r="K300" s="35"/>
      <c r="L300" s="35"/>
      <c r="M300" s="35"/>
      <c r="N300" s="35"/>
      <c r="O300" s="35"/>
      <c r="P300" s="35"/>
      <c r="Q300" s="35"/>
    </row>
    <row r="301" spans="2:17" x14ac:dyDescent="0.3">
      <c r="B301" s="35"/>
      <c r="C301" s="35"/>
      <c r="D301" s="35"/>
      <c r="E301" s="35"/>
      <c r="F301" s="35"/>
      <c r="G301" s="35"/>
      <c r="H301" s="35"/>
      <c r="I301" s="35"/>
      <c r="J301" s="35"/>
      <c r="K301" s="35"/>
      <c r="L301" s="35"/>
      <c r="M301" s="35"/>
      <c r="N301" s="35"/>
      <c r="O301" s="35"/>
      <c r="P301" s="35"/>
      <c r="Q301" s="35"/>
    </row>
    <row r="302" spans="2:17" x14ac:dyDescent="0.3">
      <c r="B302" s="35"/>
      <c r="C302" s="35"/>
      <c r="D302" s="35"/>
      <c r="E302" s="35"/>
      <c r="F302" s="35"/>
      <c r="G302" s="35"/>
      <c r="H302" s="35"/>
      <c r="I302" s="35"/>
      <c r="J302" s="35"/>
      <c r="K302" s="35"/>
      <c r="L302" s="35"/>
      <c r="M302" s="35"/>
      <c r="N302" s="35"/>
      <c r="O302" s="35"/>
      <c r="P302" s="35"/>
      <c r="Q302" s="35"/>
    </row>
    <row r="303" spans="2:17" x14ac:dyDescent="0.3">
      <c r="B303" s="35"/>
      <c r="C303" s="35"/>
      <c r="D303" s="35"/>
      <c r="E303" s="35"/>
      <c r="F303" s="35"/>
      <c r="G303" s="35"/>
      <c r="H303" s="35"/>
      <c r="I303" s="35"/>
      <c r="J303" s="35"/>
      <c r="K303" s="35"/>
      <c r="L303" s="35"/>
      <c r="M303" s="35"/>
      <c r="N303" s="35"/>
      <c r="O303" s="35"/>
      <c r="P303" s="35"/>
      <c r="Q303" s="35"/>
    </row>
    <row r="304" spans="2:17" x14ac:dyDescent="0.3">
      <c r="B304" s="35"/>
      <c r="C304" s="35"/>
      <c r="D304" s="35"/>
      <c r="E304" s="35"/>
      <c r="F304" s="35"/>
      <c r="G304" s="35"/>
      <c r="H304" s="35"/>
      <c r="I304" s="35"/>
      <c r="J304" s="35"/>
      <c r="K304" s="35"/>
      <c r="L304" s="35"/>
      <c r="M304" s="35"/>
      <c r="N304" s="35"/>
      <c r="O304" s="35"/>
      <c r="P304" s="35"/>
      <c r="Q304" s="35"/>
    </row>
    <row r="305" spans="2:17" x14ac:dyDescent="0.3">
      <c r="B305" s="35"/>
      <c r="C305" s="35"/>
      <c r="D305" s="35"/>
      <c r="E305" s="35"/>
      <c r="F305" s="35"/>
      <c r="G305" s="35"/>
      <c r="H305" s="35"/>
      <c r="I305" s="35"/>
      <c r="J305" s="35"/>
      <c r="K305" s="35"/>
      <c r="L305" s="35"/>
      <c r="M305" s="35"/>
      <c r="N305" s="35"/>
      <c r="O305" s="35"/>
      <c r="P305" s="35"/>
      <c r="Q305" s="35"/>
    </row>
    <row r="306" spans="2:17" x14ac:dyDescent="0.3">
      <c r="B306" s="35"/>
      <c r="C306" s="35"/>
      <c r="D306" s="35"/>
      <c r="E306" s="35"/>
      <c r="F306" s="35"/>
      <c r="G306" s="35"/>
      <c r="H306" s="35"/>
      <c r="I306" s="35"/>
      <c r="J306" s="35"/>
      <c r="K306" s="35"/>
      <c r="L306" s="35"/>
      <c r="M306" s="35"/>
      <c r="N306" s="35"/>
      <c r="O306" s="35"/>
      <c r="P306" s="35"/>
      <c r="Q306" s="35"/>
    </row>
    <row r="307" spans="2:17" x14ac:dyDescent="0.3">
      <c r="B307" s="35"/>
      <c r="C307" s="35"/>
      <c r="D307" s="35"/>
      <c r="E307" s="35"/>
      <c r="F307" s="35"/>
      <c r="G307" s="35"/>
      <c r="H307" s="35"/>
      <c r="I307" s="35"/>
      <c r="J307" s="35"/>
      <c r="K307" s="35"/>
      <c r="L307" s="35"/>
      <c r="M307" s="35"/>
      <c r="N307" s="35"/>
      <c r="O307" s="35"/>
      <c r="P307" s="35"/>
      <c r="Q307" s="35"/>
    </row>
    <row r="308" spans="2:17" x14ac:dyDescent="0.3">
      <c r="B308" s="35"/>
      <c r="C308" s="35"/>
      <c r="D308" s="35"/>
      <c r="E308" s="35"/>
      <c r="F308" s="35"/>
      <c r="G308" s="35"/>
      <c r="H308" s="35"/>
      <c r="I308" s="35"/>
      <c r="J308" s="35"/>
      <c r="K308" s="35"/>
      <c r="L308" s="35"/>
      <c r="M308" s="35"/>
      <c r="N308" s="35"/>
      <c r="O308" s="35"/>
      <c r="P308" s="35"/>
      <c r="Q308" s="35"/>
    </row>
    <row r="309" spans="2:17" x14ac:dyDescent="0.3">
      <c r="B309" s="35"/>
      <c r="C309" s="35"/>
      <c r="D309" s="35"/>
      <c r="E309" s="35"/>
      <c r="F309" s="35"/>
      <c r="G309" s="35"/>
      <c r="H309" s="35"/>
      <c r="I309" s="35"/>
      <c r="J309" s="35"/>
      <c r="K309" s="35"/>
      <c r="L309" s="35"/>
      <c r="M309" s="35"/>
      <c r="N309" s="35"/>
      <c r="O309" s="35"/>
      <c r="P309" s="35"/>
      <c r="Q309" s="35"/>
    </row>
    <row r="310" spans="2:17" x14ac:dyDescent="0.3">
      <c r="B310" s="35"/>
      <c r="C310" s="35"/>
      <c r="D310" s="35"/>
      <c r="E310" s="35"/>
      <c r="F310" s="35"/>
      <c r="G310" s="35"/>
      <c r="H310" s="35"/>
      <c r="I310" s="35"/>
      <c r="J310" s="35"/>
      <c r="K310" s="35"/>
      <c r="L310" s="35"/>
      <c r="M310" s="35"/>
      <c r="N310" s="35"/>
      <c r="O310" s="35"/>
      <c r="P310" s="35"/>
      <c r="Q310" s="35"/>
    </row>
    <row r="311" spans="2:17" x14ac:dyDescent="0.3">
      <c r="B311" s="35"/>
      <c r="C311" s="35"/>
      <c r="D311" s="35"/>
      <c r="E311" s="35"/>
      <c r="F311" s="35"/>
      <c r="G311" s="35"/>
      <c r="H311" s="35"/>
      <c r="I311" s="35"/>
      <c r="J311" s="35"/>
      <c r="K311" s="35"/>
      <c r="L311" s="35"/>
      <c r="M311" s="35"/>
      <c r="N311" s="35"/>
      <c r="O311" s="35"/>
      <c r="P311" s="35"/>
      <c r="Q311" s="35"/>
    </row>
    <row r="312" spans="2:17" x14ac:dyDescent="0.3">
      <c r="B312" s="35"/>
      <c r="C312" s="35"/>
      <c r="D312" s="35"/>
      <c r="E312" s="35"/>
      <c r="F312" s="35"/>
      <c r="G312" s="35"/>
      <c r="H312" s="35"/>
      <c r="I312" s="35"/>
      <c r="J312" s="35"/>
      <c r="K312" s="35"/>
      <c r="L312" s="35"/>
      <c r="M312" s="35"/>
      <c r="N312" s="35"/>
      <c r="O312" s="35"/>
      <c r="P312" s="35"/>
      <c r="Q312" s="35"/>
    </row>
    <row r="313" spans="2:17" x14ac:dyDescent="0.3">
      <c r="B313" s="35"/>
      <c r="C313" s="35"/>
      <c r="D313" s="35"/>
      <c r="E313" s="35"/>
      <c r="F313" s="35"/>
      <c r="G313" s="35"/>
      <c r="H313" s="35"/>
      <c r="I313" s="35"/>
      <c r="J313" s="35"/>
      <c r="K313" s="35"/>
      <c r="L313" s="35"/>
      <c r="M313" s="35"/>
      <c r="N313" s="35"/>
      <c r="O313" s="35"/>
      <c r="P313" s="35"/>
      <c r="Q313" s="35"/>
    </row>
    <row r="314" spans="2:17" x14ac:dyDescent="0.3">
      <c r="B314" s="35"/>
      <c r="C314" s="35"/>
      <c r="D314" s="35"/>
      <c r="E314" s="35"/>
      <c r="F314" s="35"/>
      <c r="G314" s="35"/>
      <c r="H314" s="35"/>
      <c r="I314" s="35"/>
      <c r="J314" s="35"/>
      <c r="K314" s="35"/>
      <c r="L314" s="35"/>
      <c r="M314" s="35"/>
      <c r="N314" s="35"/>
      <c r="O314" s="35"/>
      <c r="P314" s="35"/>
      <c r="Q314" s="35"/>
    </row>
    <row r="315" spans="2:17" x14ac:dyDescent="0.3">
      <c r="B315" s="35"/>
      <c r="C315" s="35"/>
      <c r="D315" s="35"/>
      <c r="E315" s="35"/>
      <c r="F315" s="35"/>
      <c r="G315" s="35"/>
      <c r="H315" s="35"/>
      <c r="I315" s="35"/>
      <c r="J315" s="35"/>
      <c r="K315" s="35"/>
      <c r="L315" s="35"/>
      <c r="M315" s="35"/>
      <c r="N315" s="35"/>
      <c r="O315" s="35"/>
      <c r="P315" s="35"/>
      <c r="Q315" s="35"/>
    </row>
    <row r="316" spans="2:17" x14ac:dyDescent="0.3">
      <c r="B316" s="35"/>
      <c r="C316" s="35"/>
      <c r="D316" s="35"/>
      <c r="E316" s="35"/>
      <c r="F316" s="35"/>
      <c r="G316" s="35"/>
      <c r="H316" s="35"/>
      <c r="I316" s="35"/>
      <c r="J316" s="35"/>
      <c r="K316" s="35"/>
      <c r="L316" s="35"/>
      <c r="M316" s="35"/>
      <c r="N316" s="35"/>
      <c r="O316" s="35"/>
      <c r="P316" s="35"/>
      <c r="Q316" s="35"/>
    </row>
    <row r="317" spans="2:17" x14ac:dyDescent="0.3">
      <c r="B317" s="35"/>
      <c r="C317" s="35"/>
      <c r="D317" s="35"/>
      <c r="E317" s="35"/>
      <c r="F317" s="35"/>
      <c r="G317" s="35"/>
      <c r="H317" s="35"/>
      <c r="I317" s="35"/>
      <c r="J317" s="35"/>
      <c r="K317" s="35"/>
      <c r="L317" s="35"/>
      <c r="M317" s="35"/>
      <c r="N317" s="35"/>
      <c r="O317" s="35"/>
      <c r="P317" s="35"/>
      <c r="Q317" s="35"/>
    </row>
    <row r="318" spans="2:17" x14ac:dyDescent="0.3">
      <c r="B318" s="35"/>
      <c r="C318" s="35"/>
      <c r="D318" s="35"/>
      <c r="E318" s="35"/>
      <c r="F318" s="35"/>
      <c r="G318" s="35"/>
      <c r="H318" s="35"/>
      <c r="I318" s="35"/>
      <c r="J318" s="35"/>
      <c r="K318" s="35"/>
      <c r="L318" s="35"/>
      <c r="M318" s="35"/>
      <c r="N318" s="35"/>
      <c r="O318" s="35"/>
      <c r="P318" s="35"/>
      <c r="Q318" s="35"/>
    </row>
    <row r="319" spans="2:17" x14ac:dyDescent="0.3">
      <c r="B319" s="35"/>
      <c r="C319" s="35"/>
      <c r="D319" s="35"/>
      <c r="E319" s="35"/>
      <c r="F319" s="35"/>
      <c r="G319" s="35"/>
      <c r="H319" s="35"/>
      <c r="I319" s="35"/>
      <c r="J319" s="35"/>
      <c r="K319" s="35"/>
      <c r="L319" s="35"/>
      <c r="M319" s="35"/>
      <c r="N319" s="35"/>
      <c r="O319" s="35"/>
      <c r="P319" s="35"/>
      <c r="Q319" s="35"/>
    </row>
    <row r="320" spans="2:17" x14ac:dyDescent="0.3">
      <c r="B320" s="35"/>
      <c r="C320" s="35"/>
      <c r="D320" s="35"/>
      <c r="E320" s="35"/>
      <c r="F320" s="35"/>
      <c r="G320" s="35"/>
      <c r="H320" s="35"/>
      <c r="I320" s="35"/>
      <c r="J320" s="35"/>
      <c r="K320" s="35"/>
      <c r="L320" s="35"/>
      <c r="M320" s="35"/>
      <c r="N320" s="35"/>
      <c r="O320" s="35"/>
      <c r="P320" s="35"/>
      <c r="Q320" s="35"/>
    </row>
    <row r="321" spans="2:17" x14ac:dyDescent="0.3">
      <c r="B321" s="35"/>
      <c r="C321" s="35"/>
      <c r="D321" s="35"/>
      <c r="E321" s="35"/>
      <c r="F321" s="35"/>
      <c r="G321" s="35"/>
      <c r="H321" s="35"/>
      <c r="I321" s="35"/>
      <c r="J321" s="35"/>
      <c r="K321" s="35"/>
      <c r="L321" s="35"/>
      <c r="M321" s="35"/>
      <c r="N321" s="35"/>
      <c r="O321" s="35"/>
      <c r="P321" s="35"/>
      <c r="Q321" s="35"/>
    </row>
    <row r="322" spans="2:17" x14ac:dyDescent="0.3">
      <c r="B322" s="35"/>
      <c r="C322" s="35"/>
      <c r="D322" s="35"/>
      <c r="E322" s="35"/>
      <c r="F322" s="35"/>
      <c r="G322" s="35"/>
      <c r="H322" s="35"/>
      <c r="I322" s="35"/>
      <c r="J322" s="35"/>
      <c r="K322" s="35"/>
      <c r="L322" s="35"/>
      <c r="M322" s="35"/>
      <c r="N322" s="35"/>
      <c r="O322" s="35"/>
      <c r="P322" s="35"/>
      <c r="Q322" s="35"/>
    </row>
    <row r="323" spans="2:17" x14ac:dyDescent="0.3">
      <c r="B323" s="35"/>
      <c r="C323" s="35"/>
      <c r="D323" s="35"/>
      <c r="E323" s="35"/>
      <c r="F323" s="35"/>
      <c r="G323" s="35"/>
      <c r="H323" s="35"/>
      <c r="I323" s="35"/>
      <c r="J323" s="35"/>
      <c r="K323" s="35"/>
      <c r="L323" s="35"/>
      <c r="M323" s="35"/>
      <c r="N323" s="35"/>
      <c r="O323" s="35"/>
      <c r="P323" s="35"/>
      <c r="Q323" s="35"/>
    </row>
    <row r="324" spans="2:17" x14ac:dyDescent="0.3">
      <c r="B324" s="35"/>
      <c r="C324" s="35"/>
      <c r="D324" s="35"/>
      <c r="E324" s="35"/>
      <c r="F324" s="35"/>
      <c r="G324" s="35"/>
      <c r="H324" s="35"/>
      <c r="I324" s="35"/>
      <c r="J324" s="35"/>
      <c r="K324" s="35"/>
      <c r="L324" s="35"/>
      <c r="M324" s="35"/>
      <c r="N324" s="35"/>
      <c r="O324" s="35"/>
      <c r="P324" s="35"/>
      <c r="Q324" s="35"/>
    </row>
    <row r="325" spans="2:17" x14ac:dyDescent="0.3">
      <c r="B325" s="35"/>
      <c r="C325" s="35"/>
      <c r="D325" s="35"/>
      <c r="E325" s="35"/>
      <c r="F325" s="35"/>
      <c r="G325" s="35"/>
      <c r="H325" s="35"/>
      <c r="I325" s="35"/>
      <c r="J325" s="35"/>
      <c r="K325" s="35"/>
      <c r="L325" s="35"/>
      <c r="M325" s="35"/>
      <c r="N325" s="35"/>
      <c r="O325" s="35"/>
      <c r="P325" s="35"/>
      <c r="Q325" s="35"/>
    </row>
    <row r="326" spans="2:17" x14ac:dyDescent="0.3">
      <c r="B326" s="35"/>
      <c r="C326" s="35"/>
      <c r="D326" s="35"/>
      <c r="E326" s="35"/>
      <c r="F326" s="35"/>
      <c r="G326" s="35"/>
      <c r="H326" s="35"/>
      <c r="I326" s="35"/>
      <c r="J326" s="35"/>
      <c r="K326" s="35"/>
      <c r="L326" s="35"/>
      <c r="M326" s="35"/>
      <c r="N326" s="35"/>
      <c r="O326" s="35"/>
      <c r="P326" s="35"/>
      <c r="Q326" s="35"/>
    </row>
    <row r="327" spans="2:17" x14ac:dyDescent="0.3">
      <c r="B327" s="35"/>
      <c r="C327" s="35"/>
      <c r="D327" s="35"/>
      <c r="E327" s="35"/>
      <c r="F327" s="35"/>
      <c r="G327" s="35"/>
      <c r="H327" s="35"/>
      <c r="I327" s="35"/>
      <c r="J327" s="35"/>
      <c r="K327" s="35"/>
      <c r="L327" s="35"/>
      <c r="M327" s="35"/>
      <c r="N327" s="35"/>
      <c r="O327" s="35"/>
      <c r="P327" s="35"/>
      <c r="Q327" s="35"/>
    </row>
    <row r="328" spans="2:17" x14ac:dyDescent="0.3">
      <c r="B328" s="35"/>
      <c r="C328" s="35"/>
      <c r="D328" s="35"/>
      <c r="E328" s="35"/>
      <c r="F328" s="35"/>
      <c r="G328" s="35"/>
      <c r="H328" s="35"/>
      <c r="I328" s="35"/>
      <c r="J328" s="35"/>
      <c r="K328" s="35"/>
      <c r="L328" s="35"/>
      <c r="M328" s="35"/>
      <c r="N328" s="35"/>
      <c r="O328" s="35"/>
      <c r="P328" s="35"/>
      <c r="Q328" s="35"/>
    </row>
    <row r="329" spans="2:17" x14ac:dyDescent="0.3">
      <c r="B329" s="35"/>
      <c r="C329" s="35"/>
      <c r="D329" s="35"/>
      <c r="E329" s="35"/>
      <c r="F329" s="35"/>
      <c r="G329" s="35"/>
      <c r="H329" s="35"/>
      <c r="I329" s="35"/>
      <c r="J329" s="35"/>
      <c r="K329" s="35"/>
      <c r="L329" s="35"/>
      <c r="M329" s="35"/>
      <c r="N329" s="35"/>
      <c r="O329" s="35"/>
      <c r="P329" s="35"/>
      <c r="Q329" s="35"/>
    </row>
    <row r="330" spans="2:17" x14ac:dyDescent="0.3">
      <c r="B330" s="35"/>
      <c r="C330" s="35"/>
      <c r="D330" s="35"/>
      <c r="E330" s="35"/>
      <c r="F330" s="35"/>
      <c r="G330" s="35"/>
      <c r="H330" s="35"/>
      <c r="I330" s="35"/>
      <c r="J330" s="35"/>
      <c r="K330" s="35"/>
      <c r="L330" s="35"/>
      <c r="M330" s="35"/>
      <c r="N330" s="35"/>
      <c r="O330" s="35"/>
      <c r="P330" s="35"/>
      <c r="Q330" s="35"/>
    </row>
    <row r="331" spans="2:17" x14ac:dyDescent="0.3">
      <c r="B331" s="35"/>
      <c r="C331" s="35"/>
      <c r="D331" s="35"/>
      <c r="E331" s="35"/>
      <c r="F331" s="35"/>
      <c r="G331" s="35"/>
      <c r="H331" s="35"/>
      <c r="I331" s="35"/>
      <c r="J331" s="35"/>
      <c r="K331" s="35"/>
      <c r="L331" s="35"/>
      <c r="M331" s="35"/>
      <c r="N331" s="35"/>
      <c r="O331" s="35"/>
      <c r="P331" s="35"/>
      <c r="Q331" s="35"/>
    </row>
    <row r="332" spans="2:17" x14ac:dyDescent="0.3">
      <c r="B332" s="35"/>
      <c r="C332" s="35"/>
      <c r="D332" s="35"/>
      <c r="E332" s="35"/>
      <c r="F332" s="35"/>
      <c r="G332" s="35"/>
      <c r="H332" s="35"/>
      <c r="I332" s="35"/>
      <c r="J332" s="35"/>
      <c r="K332" s="35"/>
      <c r="L332" s="35"/>
      <c r="M332" s="35"/>
      <c r="N332" s="35"/>
      <c r="O332" s="35"/>
      <c r="P332" s="35"/>
      <c r="Q332" s="35"/>
    </row>
    <row r="333" spans="2:17" x14ac:dyDescent="0.3">
      <c r="B333" s="35"/>
      <c r="C333" s="35"/>
      <c r="D333" s="35"/>
      <c r="E333" s="35"/>
      <c r="F333" s="35"/>
      <c r="G333" s="35"/>
      <c r="H333" s="35"/>
      <c r="I333" s="35"/>
      <c r="J333" s="35"/>
      <c r="K333" s="35"/>
      <c r="L333" s="35"/>
      <c r="M333" s="35"/>
      <c r="N333" s="35"/>
      <c r="O333" s="35"/>
      <c r="P333" s="35"/>
      <c r="Q333" s="35"/>
    </row>
    <row r="334" spans="2:17" x14ac:dyDescent="0.3">
      <c r="B334" s="35"/>
      <c r="C334" s="35"/>
      <c r="D334" s="35"/>
      <c r="E334" s="35"/>
      <c r="F334" s="35"/>
      <c r="G334" s="35"/>
      <c r="H334" s="35"/>
      <c r="I334" s="35"/>
      <c r="J334" s="35"/>
      <c r="K334" s="35"/>
      <c r="L334" s="35"/>
      <c r="M334" s="35"/>
      <c r="N334" s="35"/>
      <c r="O334" s="35"/>
      <c r="P334" s="35"/>
      <c r="Q334" s="35"/>
    </row>
    <row r="335" spans="2:17" x14ac:dyDescent="0.3">
      <c r="B335" s="35"/>
      <c r="C335" s="35"/>
      <c r="D335" s="35"/>
      <c r="E335" s="35"/>
      <c r="F335" s="35"/>
      <c r="G335" s="35"/>
      <c r="H335" s="35"/>
      <c r="I335" s="35"/>
      <c r="J335" s="35"/>
      <c r="K335" s="35"/>
      <c r="L335" s="35"/>
      <c r="M335" s="35"/>
      <c r="N335" s="35"/>
      <c r="O335" s="35"/>
      <c r="P335" s="35"/>
      <c r="Q335" s="35"/>
    </row>
    <row r="336" spans="2:17" x14ac:dyDescent="0.3">
      <c r="B336" s="35"/>
      <c r="C336" s="35"/>
      <c r="D336" s="35"/>
      <c r="E336" s="35"/>
      <c r="F336" s="35"/>
      <c r="G336" s="35"/>
      <c r="H336" s="35"/>
      <c r="I336" s="35"/>
      <c r="J336" s="35"/>
      <c r="K336" s="35"/>
      <c r="L336" s="35"/>
      <c r="M336" s="35"/>
      <c r="N336" s="35"/>
      <c r="O336" s="35"/>
      <c r="P336" s="35"/>
      <c r="Q336" s="35"/>
    </row>
    <row r="337" spans="2:17" x14ac:dyDescent="0.3">
      <c r="B337" s="35"/>
      <c r="C337" s="35"/>
      <c r="D337" s="35"/>
      <c r="E337" s="35"/>
      <c r="F337" s="35"/>
      <c r="G337" s="35"/>
      <c r="H337" s="35"/>
      <c r="I337" s="35"/>
      <c r="J337" s="35"/>
      <c r="K337" s="35"/>
      <c r="L337" s="35"/>
      <c r="M337" s="35"/>
      <c r="N337" s="35"/>
      <c r="O337" s="35"/>
      <c r="P337" s="35"/>
      <c r="Q337" s="35"/>
    </row>
    <row r="338" spans="2:17" x14ac:dyDescent="0.3">
      <c r="B338" s="35"/>
      <c r="C338" s="35"/>
      <c r="D338" s="35"/>
      <c r="E338" s="35"/>
      <c r="F338" s="35"/>
      <c r="G338" s="35"/>
      <c r="H338" s="35"/>
      <c r="I338" s="35"/>
      <c r="J338" s="35"/>
      <c r="K338" s="35"/>
      <c r="L338" s="35"/>
      <c r="M338" s="35"/>
      <c r="N338" s="35"/>
      <c r="O338" s="35"/>
      <c r="P338" s="35"/>
      <c r="Q338" s="35"/>
    </row>
    <row r="339" spans="2:17" x14ac:dyDescent="0.3">
      <c r="B339" s="35"/>
      <c r="C339" s="35"/>
      <c r="D339" s="35"/>
      <c r="E339" s="35"/>
      <c r="F339" s="35"/>
      <c r="G339" s="35"/>
      <c r="H339" s="35"/>
      <c r="I339" s="35"/>
      <c r="J339" s="35"/>
      <c r="K339" s="35"/>
      <c r="L339" s="35"/>
      <c r="M339" s="35"/>
      <c r="N339" s="35"/>
      <c r="O339" s="35"/>
      <c r="P339" s="35"/>
      <c r="Q339" s="35"/>
    </row>
    <row r="340" spans="2:17" x14ac:dyDescent="0.3">
      <c r="B340" s="35"/>
      <c r="C340" s="35"/>
      <c r="D340" s="35"/>
      <c r="E340" s="35"/>
      <c r="F340" s="35"/>
      <c r="G340" s="35"/>
      <c r="H340" s="35"/>
      <c r="I340" s="35"/>
      <c r="J340" s="35"/>
      <c r="K340" s="35"/>
      <c r="L340" s="35"/>
      <c r="M340" s="35"/>
      <c r="N340" s="35"/>
      <c r="O340" s="35"/>
      <c r="P340" s="35"/>
      <c r="Q340" s="35"/>
    </row>
    <row r="341" spans="2:17" x14ac:dyDescent="0.3">
      <c r="B341" s="35"/>
      <c r="C341" s="35"/>
      <c r="D341" s="35"/>
      <c r="E341" s="35"/>
      <c r="F341" s="35"/>
      <c r="G341" s="35"/>
      <c r="H341" s="35"/>
      <c r="I341" s="35"/>
      <c r="J341" s="35"/>
      <c r="K341" s="35"/>
      <c r="L341" s="35"/>
      <c r="M341" s="35"/>
      <c r="N341" s="35"/>
      <c r="O341" s="35"/>
      <c r="P341" s="35"/>
      <c r="Q341" s="35"/>
    </row>
    <row r="342" spans="2:17" x14ac:dyDescent="0.3">
      <c r="B342" s="35"/>
      <c r="C342" s="35"/>
      <c r="D342" s="35"/>
      <c r="E342" s="35"/>
      <c r="F342" s="35"/>
      <c r="G342" s="35"/>
      <c r="H342" s="35"/>
      <c r="I342" s="35"/>
      <c r="J342" s="35"/>
      <c r="K342" s="35"/>
      <c r="L342" s="35"/>
      <c r="M342" s="35"/>
      <c r="N342" s="35"/>
      <c r="O342" s="35"/>
      <c r="P342" s="35"/>
      <c r="Q342" s="35"/>
    </row>
    <row r="343" spans="2:17" x14ac:dyDescent="0.3">
      <c r="B343" s="35"/>
      <c r="C343" s="35"/>
      <c r="D343" s="35"/>
      <c r="E343" s="35"/>
      <c r="F343" s="35"/>
      <c r="G343" s="35"/>
      <c r="H343" s="35"/>
      <c r="I343" s="35"/>
      <c r="J343" s="35"/>
      <c r="K343" s="35"/>
      <c r="L343" s="35"/>
      <c r="M343" s="35"/>
      <c r="N343" s="35"/>
      <c r="O343" s="35"/>
      <c r="P343" s="35"/>
      <c r="Q343" s="35"/>
    </row>
    <row r="344" spans="2:17" x14ac:dyDescent="0.3">
      <c r="B344" s="35"/>
      <c r="C344" s="35"/>
      <c r="D344" s="35"/>
      <c r="E344" s="35"/>
      <c r="F344" s="35"/>
      <c r="G344" s="35"/>
      <c r="H344" s="35"/>
      <c r="I344" s="35"/>
      <c r="J344" s="35"/>
      <c r="K344" s="35"/>
      <c r="L344" s="35"/>
      <c r="M344" s="35"/>
      <c r="N344" s="35"/>
      <c r="O344" s="35"/>
      <c r="P344" s="35"/>
      <c r="Q344" s="35"/>
    </row>
    <row r="345" spans="2:17" x14ac:dyDescent="0.3">
      <c r="B345" s="35"/>
      <c r="C345" s="35"/>
      <c r="D345" s="35"/>
      <c r="E345" s="35"/>
      <c r="F345" s="35"/>
      <c r="G345" s="35"/>
      <c r="H345" s="35"/>
      <c r="I345" s="35"/>
      <c r="J345" s="35"/>
      <c r="K345" s="35"/>
      <c r="L345" s="35"/>
      <c r="M345" s="35"/>
      <c r="N345" s="35"/>
      <c r="O345" s="35"/>
      <c r="P345" s="35"/>
      <c r="Q345" s="35"/>
    </row>
    <row r="346" spans="2:17" x14ac:dyDescent="0.3">
      <c r="B346" s="35"/>
      <c r="C346" s="35"/>
      <c r="D346" s="35"/>
      <c r="E346" s="35"/>
      <c r="F346" s="35"/>
      <c r="G346" s="35"/>
      <c r="H346" s="35"/>
      <c r="I346" s="35"/>
      <c r="J346" s="35"/>
      <c r="K346" s="35"/>
      <c r="L346" s="35"/>
      <c r="M346" s="35"/>
      <c r="N346" s="35"/>
      <c r="O346" s="35"/>
      <c r="P346" s="35"/>
      <c r="Q346" s="35"/>
    </row>
    <row r="347" spans="2:17" x14ac:dyDescent="0.3">
      <c r="B347" s="35"/>
      <c r="C347" s="35"/>
      <c r="D347" s="35"/>
      <c r="E347" s="35"/>
      <c r="F347" s="35"/>
      <c r="G347" s="35"/>
      <c r="H347" s="35"/>
      <c r="I347" s="35"/>
      <c r="J347" s="35"/>
      <c r="K347" s="35"/>
      <c r="L347" s="35"/>
      <c r="M347" s="35"/>
      <c r="N347" s="35"/>
      <c r="O347" s="35"/>
      <c r="P347" s="35"/>
      <c r="Q347" s="35"/>
    </row>
    <row r="348" spans="2:17" x14ac:dyDescent="0.3">
      <c r="B348" s="35"/>
      <c r="C348" s="35"/>
      <c r="D348" s="35"/>
      <c r="E348" s="35"/>
      <c r="F348" s="35"/>
      <c r="G348" s="35"/>
      <c r="H348" s="35"/>
      <c r="I348" s="35"/>
      <c r="J348" s="35"/>
      <c r="K348" s="35"/>
      <c r="L348" s="35"/>
      <c r="M348" s="35"/>
      <c r="N348" s="35"/>
      <c r="O348" s="35"/>
      <c r="P348" s="35"/>
      <c r="Q348" s="35"/>
    </row>
    <row r="349" spans="2:17" x14ac:dyDescent="0.3">
      <c r="B349" s="35"/>
      <c r="C349" s="35"/>
      <c r="D349" s="35"/>
      <c r="E349" s="35"/>
      <c r="F349" s="35"/>
      <c r="G349" s="35"/>
      <c r="H349" s="35"/>
      <c r="I349" s="35"/>
      <c r="J349" s="35"/>
      <c r="K349" s="35"/>
      <c r="L349" s="35"/>
      <c r="M349" s="35"/>
      <c r="N349" s="35"/>
      <c r="O349" s="35"/>
      <c r="P349" s="35"/>
      <c r="Q349" s="35"/>
    </row>
    <row r="350" spans="2:17" x14ac:dyDescent="0.3">
      <c r="B350" s="35"/>
      <c r="C350" s="35"/>
      <c r="D350" s="35"/>
      <c r="E350" s="35"/>
      <c r="F350" s="35"/>
      <c r="G350" s="35"/>
      <c r="H350" s="35"/>
      <c r="I350" s="35"/>
      <c r="J350" s="35"/>
      <c r="K350" s="35"/>
      <c r="L350" s="35"/>
      <c r="M350" s="35"/>
      <c r="N350" s="35"/>
      <c r="O350" s="35"/>
      <c r="P350" s="35"/>
      <c r="Q350" s="35"/>
    </row>
    <row r="351" spans="2:17" x14ac:dyDescent="0.3">
      <c r="B351" s="35"/>
      <c r="C351" s="35"/>
      <c r="D351" s="35"/>
      <c r="E351" s="35"/>
      <c r="F351" s="35"/>
      <c r="G351" s="35"/>
      <c r="H351" s="35"/>
      <c r="I351" s="35"/>
      <c r="J351" s="35"/>
      <c r="K351" s="35"/>
      <c r="L351" s="35"/>
      <c r="M351" s="35"/>
      <c r="N351" s="35"/>
      <c r="O351" s="35"/>
      <c r="P351" s="35"/>
      <c r="Q351" s="35"/>
    </row>
    <row r="352" spans="2:17" x14ac:dyDescent="0.3">
      <c r="B352" s="35"/>
      <c r="C352" s="35"/>
      <c r="D352" s="35"/>
      <c r="E352" s="35"/>
      <c r="F352" s="35"/>
      <c r="G352" s="35"/>
      <c r="H352" s="35"/>
      <c r="I352" s="35"/>
      <c r="J352" s="35"/>
      <c r="K352" s="35"/>
      <c r="L352" s="35"/>
      <c r="M352" s="35"/>
      <c r="N352" s="35"/>
      <c r="O352" s="35"/>
      <c r="P352" s="35"/>
      <c r="Q352" s="35"/>
    </row>
    <row r="353" spans="2:17" x14ac:dyDescent="0.3">
      <c r="B353" s="35"/>
      <c r="C353" s="35"/>
      <c r="D353" s="35"/>
      <c r="E353" s="35"/>
      <c r="F353" s="35"/>
      <c r="G353" s="35"/>
      <c r="H353" s="35"/>
      <c r="I353" s="35"/>
      <c r="J353" s="35"/>
      <c r="K353" s="35"/>
      <c r="L353" s="35"/>
      <c r="M353" s="35"/>
      <c r="N353" s="35"/>
      <c r="O353" s="35"/>
      <c r="P353" s="35"/>
      <c r="Q353" s="35"/>
    </row>
    <row r="354" spans="2:17" x14ac:dyDescent="0.3">
      <c r="B354" s="35"/>
      <c r="C354" s="35"/>
      <c r="D354" s="35"/>
      <c r="E354" s="35"/>
      <c r="F354" s="35"/>
      <c r="G354" s="35"/>
      <c r="H354" s="35"/>
      <c r="I354" s="35"/>
      <c r="J354" s="35"/>
      <c r="K354" s="35"/>
      <c r="L354" s="35"/>
      <c r="M354" s="35"/>
      <c r="N354" s="35"/>
      <c r="O354" s="35"/>
      <c r="P354" s="35"/>
      <c r="Q354" s="35"/>
    </row>
    <row r="355" spans="2:17" x14ac:dyDescent="0.3">
      <c r="B355" s="35"/>
      <c r="C355" s="35"/>
      <c r="D355" s="35"/>
      <c r="E355" s="35"/>
      <c r="F355" s="35"/>
      <c r="G355" s="35"/>
      <c r="H355" s="35"/>
      <c r="I355" s="35"/>
      <c r="J355" s="35"/>
      <c r="K355" s="35"/>
      <c r="L355" s="35"/>
      <c r="M355" s="35"/>
      <c r="N355" s="35"/>
      <c r="O355" s="35"/>
      <c r="P355" s="35"/>
      <c r="Q355" s="35"/>
    </row>
    <row r="356" spans="2:17" x14ac:dyDescent="0.3">
      <c r="B356" s="35"/>
      <c r="C356" s="35"/>
      <c r="D356" s="35"/>
      <c r="E356" s="35"/>
      <c r="F356" s="35"/>
      <c r="G356" s="35"/>
      <c r="H356" s="35"/>
      <c r="I356" s="35"/>
      <c r="J356" s="35"/>
      <c r="K356" s="35"/>
      <c r="L356" s="35"/>
      <c r="M356" s="35"/>
      <c r="N356" s="35"/>
      <c r="O356" s="35"/>
      <c r="P356" s="35"/>
      <c r="Q356" s="35"/>
    </row>
    <row r="357" spans="2:17" x14ac:dyDescent="0.3">
      <c r="B357" s="35"/>
      <c r="C357" s="35"/>
      <c r="D357" s="35"/>
      <c r="E357" s="35"/>
      <c r="F357" s="35"/>
      <c r="G357" s="35"/>
      <c r="H357" s="35"/>
      <c r="I357" s="35"/>
      <c r="J357" s="35"/>
      <c r="K357" s="35"/>
      <c r="L357" s="35"/>
      <c r="M357" s="35"/>
      <c r="N357" s="35"/>
      <c r="O357" s="35"/>
      <c r="P357" s="35"/>
      <c r="Q357" s="35"/>
    </row>
    <row r="358" spans="2:17" x14ac:dyDescent="0.3">
      <c r="B358" s="35"/>
      <c r="C358" s="35"/>
      <c r="D358" s="35"/>
      <c r="E358" s="35"/>
      <c r="F358" s="35"/>
      <c r="G358" s="35"/>
      <c r="H358" s="35"/>
      <c r="I358" s="35"/>
      <c r="J358" s="35"/>
      <c r="K358" s="35"/>
      <c r="L358" s="35"/>
      <c r="M358" s="35"/>
      <c r="N358" s="35"/>
      <c r="O358" s="35"/>
      <c r="P358" s="35"/>
      <c r="Q358" s="35"/>
    </row>
    <row r="359" spans="2:17" x14ac:dyDescent="0.3">
      <c r="B359" s="35"/>
      <c r="C359" s="35"/>
      <c r="D359" s="35"/>
      <c r="E359" s="35"/>
      <c r="F359" s="35"/>
      <c r="G359" s="35"/>
      <c r="H359" s="35"/>
      <c r="I359" s="35"/>
      <c r="J359" s="35"/>
      <c r="K359" s="35"/>
      <c r="L359" s="35"/>
      <c r="M359" s="35"/>
      <c r="N359" s="35"/>
      <c r="O359" s="35"/>
      <c r="P359" s="35"/>
      <c r="Q359" s="35"/>
    </row>
    <row r="360" spans="2:17" x14ac:dyDescent="0.3">
      <c r="B360" s="35"/>
      <c r="C360" s="35"/>
      <c r="D360" s="35"/>
      <c r="E360" s="35"/>
      <c r="F360" s="35"/>
      <c r="G360" s="35"/>
      <c r="H360" s="35"/>
      <c r="I360" s="35"/>
      <c r="J360" s="35"/>
      <c r="K360" s="35"/>
      <c r="L360" s="35"/>
      <c r="M360" s="35"/>
      <c r="N360" s="35"/>
      <c r="O360" s="35"/>
      <c r="P360" s="35"/>
      <c r="Q360" s="35"/>
    </row>
    <row r="361" spans="2:17" x14ac:dyDescent="0.3">
      <c r="B361" s="35"/>
      <c r="C361" s="35"/>
      <c r="D361" s="35"/>
      <c r="E361" s="35"/>
      <c r="F361" s="35"/>
      <c r="G361" s="35"/>
      <c r="H361" s="35"/>
      <c r="I361" s="35"/>
      <c r="J361" s="35"/>
      <c r="K361" s="35"/>
      <c r="L361" s="35"/>
      <c r="M361" s="35"/>
      <c r="N361" s="35"/>
      <c r="O361" s="35"/>
      <c r="P361" s="35"/>
      <c r="Q361" s="35"/>
    </row>
    <row r="362" spans="2:17" x14ac:dyDescent="0.3">
      <c r="B362" s="35"/>
      <c r="C362" s="35"/>
      <c r="D362" s="35"/>
      <c r="E362" s="35"/>
      <c r="F362" s="35"/>
      <c r="G362" s="35"/>
      <c r="H362" s="35"/>
      <c r="I362" s="35"/>
      <c r="J362" s="35"/>
      <c r="K362" s="35"/>
      <c r="L362" s="35"/>
      <c r="M362" s="35"/>
      <c r="N362" s="35"/>
      <c r="O362" s="35"/>
      <c r="P362" s="35"/>
      <c r="Q362" s="35"/>
    </row>
    <row r="363" spans="2:17" x14ac:dyDescent="0.3">
      <c r="B363" s="35"/>
      <c r="C363" s="35"/>
      <c r="D363" s="35"/>
      <c r="E363" s="35"/>
      <c r="F363" s="35"/>
      <c r="G363" s="35"/>
      <c r="H363" s="35"/>
      <c r="I363" s="35"/>
      <c r="J363" s="35"/>
      <c r="K363" s="35"/>
      <c r="L363" s="35"/>
      <c r="M363" s="35"/>
      <c r="N363" s="35"/>
      <c r="O363" s="35"/>
      <c r="P363" s="35"/>
      <c r="Q363" s="35"/>
    </row>
    <row r="364" spans="2:17" x14ac:dyDescent="0.3">
      <c r="B364" s="35"/>
      <c r="C364" s="35"/>
      <c r="D364" s="35"/>
      <c r="E364" s="35"/>
      <c r="F364" s="35"/>
      <c r="G364" s="35"/>
      <c r="H364" s="35"/>
      <c r="I364" s="35"/>
      <c r="J364" s="35"/>
      <c r="K364" s="35"/>
      <c r="L364" s="35"/>
      <c r="M364" s="35"/>
      <c r="N364" s="35"/>
      <c r="O364" s="35"/>
      <c r="P364" s="35"/>
      <c r="Q364" s="35"/>
    </row>
    <row r="365" spans="2:17" x14ac:dyDescent="0.3">
      <c r="B365" s="35"/>
      <c r="C365" s="35"/>
      <c r="D365" s="35"/>
      <c r="E365" s="35"/>
      <c r="F365" s="35"/>
      <c r="G365" s="35"/>
      <c r="H365" s="35"/>
      <c r="I365" s="35"/>
      <c r="J365" s="35"/>
      <c r="K365" s="35"/>
      <c r="L365" s="35"/>
      <c r="M365" s="35"/>
      <c r="N365" s="35"/>
      <c r="O365" s="35"/>
      <c r="P365" s="35"/>
      <c r="Q365" s="35"/>
    </row>
    <row r="366" spans="2:17" x14ac:dyDescent="0.3">
      <c r="B366" s="35"/>
      <c r="C366" s="35"/>
      <c r="D366" s="35"/>
      <c r="E366" s="35"/>
      <c r="F366" s="35"/>
      <c r="G366" s="35"/>
      <c r="H366" s="35"/>
      <c r="I366" s="35"/>
      <c r="J366" s="35"/>
      <c r="K366" s="35"/>
      <c r="L366" s="35"/>
      <c r="M366" s="35"/>
      <c r="N366" s="35"/>
      <c r="O366" s="35"/>
      <c r="P366" s="35"/>
      <c r="Q366" s="35"/>
    </row>
    <row r="367" spans="2:17" x14ac:dyDescent="0.3">
      <c r="B367" s="35"/>
      <c r="C367" s="35"/>
      <c r="D367" s="35"/>
      <c r="E367" s="35"/>
      <c r="F367" s="35"/>
      <c r="G367" s="35"/>
      <c r="H367" s="35"/>
      <c r="I367" s="35"/>
      <c r="J367" s="35"/>
      <c r="K367" s="35"/>
      <c r="L367" s="35"/>
      <c r="M367" s="35"/>
      <c r="N367" s="35"/>
      <c r="O367" s="35"/>
      <c r="P367" s="35"/>
      <c r="Q367" s="35"/>
    </row>
    <row r="368" spans="2:17" x14ac:dyDescent="0.3">
      <c r="B368" s="35"/>
      <c r="C368" s="35"/>
      <c r="D368" s="35"/>
      <c r="E368" s="35"/>
      <c r="F368" s="35"/>
      <c r="G368" s="35"/>
      <c r="H368" s="35"/>
      <c r="I368" s="35"/>
      <c r="J368" s="35"/>
      <c r="K368" s="35"/>
      <c r="L368" s="35"/>
      <c r="M368" s="35"/>
      <c r="N368" s="35"/>
      <c r="O368" s="35"/>
      <c r="P368" s="35"/>
      <c r="Q368" s="35"/>
    </row>
    <row r="369" spans="2:17" x14ac:dyDescent="0.3">
      <c r="B369" s="35"/>
      <c r="C369" s="35"/>
      <c r="D369" s="35"/>
      <c r="E369" s="35"/>
      <c r="F369" s="35"/>
      <c r="G369" s="35"/>
      <c r="H369" s="35"/>
      <c r="I369" s="35"/>
      <c r="J369" s="35"/>
      <c r="K369" s="35"/>
      <c r="L369" s="35"/>
      <c r="M369" s="35"/>
      <c r="N369" s="35"/>
      <c r="O369" s="35"/>
      <c r="P369" s="35"/>
      <c r="Q369" s="35"/>
    </row>
    <row r="370" spans="2:17" x14ac:dyDescent="0.3">
      <c r="B370" s="35"/>
      <c r="C370" s="35"/>
      <c r="D370" s="35"/>
      <c r="E370" s="35"/>
      <c r="F370" s="35"/>
      <c r="G370" s="35"/>
      <c r="H370" s="35"/>
      <c r="I370" s="35"/>
      <c r="J370" s="35"/>
      <c r="K370" s="35"/>
      <c r="L370" s="35"/>
      <c r="M370" s="35"/>
      <c r="N370" s="35"/>
      <c r="O370" s="35"/>
      <c r="P370" s="35"/>
      <c r="Q370" s="35"/>
    </row>
    <row r="371" spans="2:17" x14ac:dyDescent="0.3">
      <c r="B371" s="35"/>
      <c r="C371" s="35"/>
      <c r="D371" s="35"/>
      <c r="E371" s="35"/>
      <c r="F371" s="35"/>
      <c r="G371" s="35"/>
      <c r="H371" s="35"/>
      <c r="I371" s="35"/>
      <c r="J371" s="35"/>
      <c r="K371" s="35"/>
      <c r="L371" s="35"/>
      <c r="M371" s="35"/>
      <c r="N371" s="35"/>
      <c r="O371" s="35"/>
      <c r="P371" s="35"/>
      <c r="Q371" s="35"/>
    </row>
    <row r="372" spans="2:17" x14ac:dyDescent="0.3">
      <c r="B372" s="35"/>
      <c r="C372" s="35"/>
      <c r="D372" s="35"/>
      <c r="E372" s="35"/>
      <c r="F372" s="35"/>
      <c r="G372" s="35"/>
      <c r="H372" s="35"/>
      <c r="I372" s="35"/>
      <c r="J372" s="35"/>
      <c r="K372" s="35"/>
      <c r="L372" s="35"/>
      <c r="M372" s="35"/>
      <c r="N372" s="35"/>
      <c r="O372" s="35"/>
      <c r="P372" s="35"/>
      <c r="Q372" s="35"/>
    </row>
    <row r="373" spans="2:17" x14ac:dyDescent="0.3">
      <c r="B373" s="35"/>
      <c r="C373" s="35"/>
      <c r="D373" s="35"/>
      <c r="E373" s="35"/>
      <c r="F373" s="35"/>
      <c r="G373" s="35"/>
      <c r="H373" s="35"/>
      <c r="I373" s="35"/>
      <c r="J373" s="35"/>
      <c r="K373" s="35"/>
      <c r="L373" s="35"/>
      <c r="M373" s="35"/>
      <c r="N373" s="35"/>
      <c r="O373" s="35"/>
      <c r="P373" s="35"/>
      <c r="Q373" s="35"/>
    </row>
    <row r="374" spans="2:17" x14ac:dyDescent="0.3">
      <c r="B374" s="35"/>
      <c r="C374" s="35"/>
      <c r="D374" s="35"/>
      <c r="E374" s="35"/>
      <c r="F374" s="35"/>
      <c r="G374" s="35"/>
      <c r="H374" s="35"/>
      <c r="I374" s="35"/>
      <c r="J374" s="35"/>
      <c r="K374" s="35"/>
      <c r="L374" s="35"/>
      <c r="M374" s="35"/>
      <c r="N374" s="35"/>
      <c r="O374" s="35"/>
      <c r="P374" s="35"/>
      <c r="Q374" s="35"/>
    </row>
    <row r="375" spans="2:17" x14ac:dyDescent="0.3">
      <c r="B375" s="35"/>
      <c r="C375" s="35"/>
      <c r="D375" s="35"/>
      <c r="E375" s="35"/>
      <c r="F375" s="35"/>
      <c r="G375" s="35"/>
      <c r="H375" s="35"/>
      <c r="I375" s="35"/>
      <c r="J375" s="35"/>
      <c r="K375" s="35"/>
      <c r="L375" s="35"/>
      <c r="M375" s="35"/>
      <c r="N375" s="35"/>
      <c r="O375" s="35"/>
      <c r="P375" s="35"/>
      <c r="Q375" s="35"/>
    </row>
    <row r="376" spans="2:17" x14ac:dyDescent="0.3">
      <c r="B376" s="35"/>
      <c r="C376" s="35"/>
      <c r="D376" s="35"/>
      <c r="E376" s="35"/>
      <c r="F376" s="35"/>
      <c r="G376" s="35"/>
      <c r="H376" s="35"/>
      <c r="I376" s="35"/>
      <c r="J376" s="35"/>
      <c r="K376" s="35"/>
      <c r="L376" s="35"/>
      <c r="M376" s="35"/>
      <c r="N376" s="35"/>
      <c r="O376" s="35"/>
      <c r="P376" s="35"/>
      <c r="Q376" s="35"/>
    </row>
    <row r="377" spans="2:17" x14ac:dyDescent="0.3">
      <c r="B377" s="35"/>
      <c r="C377" s="35"/>
      <c r="D377" s="35"/>
      <c r="E377" s="35"/>
      <c r="F377" s="35"/>
      <c r="G377" s="35"/>
      <c r="H377" s="35"/>
      <c r="I377" s="35"/>
      <c r="J377" s="35"/>
      <c r="K377" s="35"/>
      <c r="L377" s="35"/>
      <c r="M377" s="35"/>
      <c r="N377" s="35"/>
      <c r="O377" s="35"/>
      <c r="P377" s="35"/>
      <c r="Q377" s="35"/>
    </row>
    <row r="378" spans="2:17" x14ac:dyDescent="0.3">
      <c r="B378" s="35"/>
      <c r="C378" s="35"/>
      <c r="D378" s="35"/>
      <c r="E378" s="35"/>
      <c r="F378" s="35"/>
      <c r="G378" s="35"/>
      <c r="H378" s="35"/>
      <c r="I378" s="35"/>
      <c r="J378" s="35"/>
      <c r="K378" s="35"/>
      <c r="L378" s="35"/>
      <c r="M378" s="35"/>
      <c r="N378" s="35"/>
      <c r="O378" s="35"/>
      <c r="P378" s="35"/>
      <c r="Q378" s="35"/>
    </row>
    <row r="379" spans="2:17" x14ac:dyDescent="0.3">
      <c r="B379" s="35"/>
      <c r="C379" s="35"/>
      <c r="D379" s="35"/>
      <c r="E379" s="35"/>
      <c r="F379" s="35"/>
      <c r="G379" s="35"/>
      <c r="H379" s="35"/>
      <c r="I379" s="35"/>
      <c r="J379" s="35"/>
      <c r="K379" s="35"/>
      <c r="L379" s="35"/>
      <c r="M379" s="35"/>
      <c r="N379" s="35"/>
      <c r="O379" s="35"/>
      <c r="P379" s="35"/>
      <c r="Q379" s="35"/>
    </row>
    <row r="380" spans="2:17" x14ac:dyDescent="0.3">
      <c r="B380" s="35"/>
      <c r="C380" s="35"/>
      <c r="D380" s="35"/>
      <c r="E380" s="35"/>
      <c r="F380" s="35"/>
      <c r="G380" s="35"/>
      <c r="H380" s="35"/>
      <c r="I380" s="35"/>
      <c r="J380" s="35"/>
      <c r="K380" s="35"/>
      <c r="L380" s="35"/>
      <c r="M380" s="35"/>
      <c r="N380" s="35"/>
      <c r="O380" s="35"/>
      <c r="P380" s="35"/>
      <c r="Q380" s="35"/>
    </row>
    <row r="381" spans="2:17" x14ac:dyDescent="0.3">
      <c r="B381" s="35"/>
      <c r="C381" s="35"/>
      <c r="D381" s="35"/>
      <c r="E381" s="35"/>
      <c r="F381" s="35"/>
      <c r="G381" s="35"/>
      <c r="H381" s="35"/>
      <c r="I381" s="35"/>
      <c r="J381" s="35"/>
      <c r="K381" s="35"/>
      <c r="L381" s="35"/>
      <c r="M381" s="35"/>
      <c r="N381" s="35"/>
      <c r="O381" s="35"/>
      <c r="P381" s="35"/>
      <c r="Q381" s="35"/>
    </row>
    <row r="382" spans="2:17" x14ac:dyDescent="0.3">
      <c r="B382" s="35"/>
      <c r="C382" s="35"/>
      <c r="D382" s="35"/>
      <c r="E382" s="35"/>
      <c r="F382" s="35"/>
      <c r="G382" s="35"/>
      <c r="H382" s="35"/>
      <c r="I382" s="35"/>
      <c r="J382" s="35"/>
      <c r="K382" s="35"/>
      <c r="L382" s="35"/>
      <c r="M382" s="35"/>
      <c r="N382" s="35"/>
      <c r="O382" s="35"/>
      <c r="P382" s="35"/>
      <c r="Q382" s="35"/>
    </row>
    <row r="383" spans="2:17" x14ac:dyDescent="0.3">
      <c r="B383" s="35"/>
      <c r="C383" s="35"/>
      <c r="D383" s="35"/>
      <c r="E383" s="35"/>
      <c r="F383" s="35"/>
      <c r="G383" s="35"/>
      <c r="H383" s="35"/>
      <c r="I383" s="35"/>
      <c r="J383" s="35"/>
      <c r="K383" s="35"/>
      <c r="L383" s="35"/>
      <c r="M383" s="35"/>
      <c r="N383" s="35"/>
      <c r="O383" s="35"/>
      <c r="P383" s="35"/>
      <c r="Q383" s="35"/>
    </row>
    <row r="384" spans="2:17" x14ac:dyDescent="0.3">
      <c r="B384" s="35"/>
      <c r="C384" s="35"/>
      <c r="D384" s="35"/>
      <c r="E384" s="35"/>
      <c r="F384" s="35"/>
      <c r="G384" s="35"/>
      <c r="H384" s="35"/>
      <c r="I384" s="35"/>
      <c r="J384" s="35"/>
      <c r="K384" s="35"/>
      <c r="L384" s="35"/>
      <c r="M384" s="35"/>
      <c r="N384" s="35"/>
      <c r="O384" s="35"/>
      <c r="P384" s="35"/>
      <c r="Q384" s="35"/>
    </row>
    <row r="385" spans="2:17" x14ac:dyDescent="0.3">
      <c r="B385" s="35"/>
      <c r="C385" s="35"/>
      <c r="D385" s="35"/>
      <c r="E385" s="35"/>
      <c r="F385" s="35"/>
      <c r="G385" s="35"/>
      <c r="H385" s="35"/>
      <c r="I385" s="35"/>
      <c r="J385" s="35"/>
      <c r="K385" s="35"/>
      <c r="L385" s="35"/>
      <c r="M385" s="35"/>
      <c r="N385" s="35"/>
      <c r="O385" s="35"/>
      <c r="P385" s="35"/>
      <c r="Q385" s="35"/>
    </row>
    <row r="386" spans="2:17" x14ac:dyDescent="0.3">
      <c r="B386" s="35"/>
      <c r="C386" s="35"/>
      <c r="D386" s="35"/>
      <c r="E386" s="35"/>
      <c r="F386" s="35"/>
      <c r="G386" s="35"/>
      <c r="H386" s="35"/>
      <c r="I386" s="35"/>
      <c r="J386" s="35"/>
      <c r="K386" s="35"/>
      <c r="L386" s="35"/>
      <c r="M386" s="35"/>
      <c r="N386" s="35"/>
      <c r="O386" s="35"/>
      <c r="P386" s="35"/>
      <c r="Q386" s="35"/>
    </row>
    <row r="387" spans="2:17" x14ac:dyDescent="0.3">
      <c r="B387" s="35"/>
      <c r="C387" s="35"/>
      <c r="D387" s="35"/>
      <c r="E387" s="35"/>
      <c r="F387" s="35"/>
      <c r="G387" s="35"/>
      <c r="H387" s="35"/>
      <c r="I387" s="35"/>
      <c r="J387" s="35"/>
      <c r="K387" s="35"/>
      <c r="L387" s="35"/>
      <c r="M387" s="35"/>
      <c r="N387" s="35"/>
      <c r="O387" s="35"/>
      <c r="P387" s="35"/>
      <c r="Q387" s="35"/>
    </row>
    <row r="388" spans="2:17" x14ac:dyDescent="0.3">
      <c r="B388" s="35"/>
      <c r="C388" s="35"/>
      <c r="D388" s="35"/>
      <c r="E388" s="35"/>
      <c r="F388" s="35"/>
      <c r="G388" s="35"/>
      <c r="H388" s="35"/>
      <c r="I388" s="35"/>
      <c r="J388" s="35"/>
      <c r="K388" s="35"/>
      <c r="L388" s="35"/>
      <c r="M388" s="35"/>
      <c r="N388" s="35"/>
      <c r="O388" s="35"/>
      <c r="P388" s="35"/>
      <c r="Q388" s="35"/>
    </row>
    <row r="389" spans="2:17" x14ac:dyDescent="0.3">
      <c r="B389" s="35"/>
      <c r="C389" s="35"/>
      <c r="D389" s="35"/>
      <c r="E389" s="35"/>
      <c r="F389" s="35"/>
      <c r="G389" s="35"/>
      <c r="H389" s="35"/>
      <c r="I389" s="35"/>
      <c r="J389" s="35"/>
      <c r="K389" s="35"/>
      <c r="L389" s="35"/>
      <c r="M389" s="35"/>
      <c r="N389" s="35"/>
      <c r="O389" s="35"/>
      <c r="P389" s="35"/>
      <c r="Q389" s="35"/>
    </row>
    <row r="390" spans="2:17" x14ac:dyDescent="0.3">
      <c r="B390" s="35"/>
      <c r="C390" s="35"/>
      <c r="D390" s="35"/>
      <c r="E390" s="35"/>
      <c r="F390" s="35"/>
      <c r="G390" s="35"/>
      <c r="H390" s="35"/>
      <c r="I390" s="35"/>
      <c r="J390" s="35"/>
      <c r="K390" s="35"/>
      <c r="L390" s="35"/>
      <c r="M390" s="35"/>
      <c r="N390" s="35"/>
      <c r="O390" s="35"/>
      <c r="P390" s="35"/>
      <c r="Q390" s="35"/>
    </row>
    <row r="391" spans="2:17" x14ac:dyDescent="0.3">
      <c r="B391" s="35"/>
      <c r="C391" s="35"/>
      <c r="D391" s="35"/>
      <c r="E391" s="35"/>
      <c r="F391" s="35"/>
      <c r="G391" s="35"/>
      <c r="H391" s="35"/>
      <c r="I391" s="35"/>
      <c r="J391" s="35"/>
      <c r="K391" s="35"/>
      <c r="L391" s="35"/>
      <c r="M391" s="35"/>
      <c r="N391" s="35"/>
      <c r="O391" s="35"/>
      <c r="P391" s="35"/>
      <c r="Q391" s="35"/>
    </row>
    <row r="392" spans="2:17" x14ac:dyDescent="0.3">
      <c r="B392" s="35"/>
      <c r="C392" s="35"/>
      <c r="D392" s="35"/>
      <c r="E392" s="35"/>
      <c r="F392" s="35"/>
      <c r="G392" s="35"/>
      <c r="H392" s="35"/>
      <c r="I392" s="35"/>
      <c r="J392" s="35"/>
      <c r="K392" s="35"/>
      <c r="L392" s="35"/>
      <c r="M392" s="35"/>
      <c r="N392" s="35"/>
      <c r="O392" s="35"/>
      <c r="P392" s="35"/>
      <c r="Q392" s="35"/>
    </row>
    <row r="393" spans="2:17" x14ac:dyDescent="0.3">
      <c r="B393" s="35"/>
      <c r="C393" s="35"/>
      <c r="D393" s="35"/>
      <c r="E393" s="35"/>
      <c r="F393" s="35"/>
      <c r="G393" s="35"/>
      <c r="H393" s="35"/>
      <c r="I393" s="35"/>
      <c r="J393" s="35"/>
      <c r="K393" s="35"/>
      <c r="L393" s="35"/>
      <c r="M393" s="35"/>
      <c r="N393" s="35"/>
      <c r="O393" s="35"/>
      <c r="P393" s="35"/>
      <c r="Q393" s="35"/>
    </row>
    <row r="394" spans="2:17" x14ac:dyDescent="0.3">
      <c r="B394" s="35"/>
      <c r="C394" s="35"/>
      <c r="D394" s="35"/>
      <c r="E394" s="35"/>
      <c r="F394" s="35"/>
      <c r="G394" s="35"/>
      <c r="H394" s="35"/>
      <c r="I394" s="35"/>
      <c r="J394" s="35"/>
      <c r="K394" s="35"/>
      <c r="L394" s="35"/>
      <c r="M394" s="35"/>
      <c r="N394" s="35"/>
      <c r="O394" s="35"/>
      <c r="P394" s="35"/>
      <c r="Q394" s="35"/>
    </row>
    <row r="395" spans="2:17" x14ac:dyDescent="0.3">
      <c r="B395" s="35"/>
      <c r="C395" s="35"/>
      <c r="D395" s="35"/>
      <c r="E395" s="35"/>
      <c r="F395" s="35"/>
      <c r="G395" s="35"/>
      <c r="H395" s="35"/>
      <c r="I395" s="35"/>
      <c r="J395" s="35"/>
      <c r="K395" s="35"/>
      <c r="L395" s="35"/>
      <c r="M395" s="35"/>
      <c r="N395" s="35"/>
      <c r="O395" s="35"/>
      <c r="P395" s="35"/>
      <c r="Q395" s="35"/>
    </row>
    <row r="396" spans="2:17" x14ac:dyDescent="0.3">
      <c r="B396" s="35"/>
      <c r="C396" s="35"/>
      <c r="D396" s="35"/>
      <c r="E396" s="35"/>
      <c r="F396" s="35"/>
      <c r="G396" s="35"/>
      <c r="H396" s="35"/>
      <c r="I396" s="35"/>
      <c r="J396" s="35"/>
      <c r="K396" s="35"/>
      <c r="L396" s="35"/>
      <c r="M396" s="35"/>
      <c r="N396" s="35"/>
      <c r="O396" s="35"/>
      <c r="P396" s="35"/>
      <c r="Q396" s="35"/>
    </row>
    <row r="397" spans="2:17" x14ac:dyDescent="0.3">
      <c r="B397" s="35"/>
      <c r="C397" s="35"/>
      <c r="D397" s="35"/>
      <c r="E397" s="35"/>
      <c r="F397" s="35"/>
      <c r="G397" s="35"/>
      <c r="H397" s="35"/>
      <c r="I397" s="35"/>
      <c r="J397" s="35"/>
      <c r="K397" s="35"/>
      <c r="L397" s="35"/>
      <c r="M397" s="35"/>
      <c r="N397" s="35"/>
      <c r="O397" s="35"/>
      <c r="P397" s="35"/>
      <c r="Q397" s="35"/>
    </row>
    <row r="398" spans="2:17" x14ac:dyDescent="0.3">
      <c r="B398" s="35"/>
      <c r="C398" s="35"/>
      <c r="D398" s="35"/>
      <c r="E398" s="35"/>
      <c r="F398" s="35"/>
      <c r="G398" s="35"/>
      <c r="H398" s="35"/>
      <c r="I398" s="35"/>
      <c r="J398" s="35"/>
      <c r="K398" s="35"/>
      <c r="L398" s="35"/>
      <c r="M398" s="35"/>
      <c r="N398" s="35"/>
      <c r="O398" s="35"/>
      <c r="P398" s="35"/>
      <c r="Q398" s="35"/>
    </row>
    <row r="399" spans="2:17" x14ac:dyDescent="0.3">
      <c r="B399" s="35"/>
      <c r="C399" s="35"/>
      <c r="D399" s="35"/>
      <c r="E399" s="35"/>
      <c r="F399" s="35"/>
      <c r="G399" s="35"/>
      <c r="H399" s="35"/>
      <c r="I399" s="35"/>
      <c r="J399" s="35"/>
      <c r="K399" s="35"/>
      <c r="L399" s="35"/>
      <c r="M399" s="35"/>
      <c r="N399" s="35"/>
      <c r="O399" s="35"/>
      <c r="P399" s="35"/>
      <c r="Q399" s="35"/>
    </row>
    <row r="400" spans="2:17" x14ac:dyDescent="0.3">
      <c r="B400" s="35"/>
      <c r="C400" s="35"/>
      <c r="D400" s="35"/>
      <c r="E400" s="35"/>
      <c r="F400" s="35"/>
      <c r="G400" s="35"/>
      <c r="H400" s="35"/>
      <c r="I400" s="35"/>
      <c r="J400" s="35"/>
      <c r="K400" s="35"/>
      <c r="L400" s="35"/>
      <c r="M400" s="35"/>
      <c r="N400" s="35"/>
      <c r="O400" s="35"/>
      <c r="P400" s="35"/>
      <c r="Q400" s="35"/>
    </row>
    <row r="401" spans="2:17" x14ac:dyDescent="0.3">
      <c r="B401" s="35"/>
      <c r="C401" s="35"/>
      <c r="D401" s="35"/>
      <c r="E401" s="35"/>
      <c r="F401" s="35"/>
      <c r="G401" s="35"/>
      <c r="H401" s="35"/>
      <c r="I401" s="35"/>
      <c r="J401" s="35"/>
      <c r="K401" s="35"/>
      <c r="L401" s="35"/>
      <c r="M401" s="35"/>
      <c r="N401" s="35"/>
      <c r="O401" s="35"/>
      <c r="P401" s="35"/>
      <c r="Q401" s="35"/>
    </row>
    <row r="402" spans="2:17" x14ac:dyDescent="0.3">
      <c r="B402" s="35"/>
      <c r="C402" s="35"/>
      <c r="D402" s="35"/>
      <c r="E402" s="35"/>
      <c r="F402" s="35"/>
      <c r="G402" s="35"/>
      <c r="H402" s="35"/>
      <c r="I402" s="35"/>
      <c r="J402" s="35"/>
      <c r="K402" s="35"/>
      <c r="L402" s="35"/>
      <c r="M402" s="35"/>
      <c r="N402" s="35"/>
      <c r="O402" s="35"/>
      <c r="P402" s="35"/>
      <c r="Q402" s="35"/>
    </row>
    <row r="403" spans="2:17" x14ac:dyDescent="0.3">
      <c r="B403" s="35"/>
      <c r="C403" s="35"/>
      <c r="D403" s="35"/>
      <c r="E403" s="35"/>
      <c r="F403" s="35"/>
      <c r="G403" s="35"/>
      <c r="H403" s="35"/>
      <c r="I403" s="35"/>
      <c r="J403" s="35"/>
      <c r="K403" s="35"/>
      <c r="L403" s="35"/>
      <c r="M403" s="35"/>
      <c r="N403" s="35"/>
      <c r="O403" s="35"/>
      <c r="P403" s="35"/>
      <c r="Q403" s="35"/>
    </row>
    <row r="404" spans="2:17" x14ac:dyDescent="0.3">
      <c r="B404" s="35"/>
      <c r="C404" s="35"/>
      <c r="D404" s="35"/>
      <c r="E404" s="35"/>
      <c r="F404" s="35"/>
      <c r="G404" s="35"/>
      <c r="H404" s="35"/>
      <c r="I404" s="35"/>
      <c r="J404" s="35"/>
      <c r="K404" s="35"/>
      <c r="L404" s="35"/>
      <c r="M404" s="35"/>
      <c r="N404" s="35"/>
      <c r="O404" s="35"/>
      <c r="P404" s="35"/>
      <c r="Q404" s="35"/>
    </row>
    <row r="405" spans="2:17" x14ac:dyDescent="0.3">
      <c r="B405" s="35"/>
      <c r="C405" s="35"/>
      <c r="D405" s="35"/>
      <c r="E405" s="35"/>
      <c r="F405" s="35"/>
      <c r="G405" s="35"/>
      <c r="H405" s="35"/>
      <c r="I405" s="35"/>
      <c r="J405" s="35"/>
      <c r="K405" s="35"/>
      <c r="L405" s="35"/>
      <c r="M405" s="35"/>
      <c r="N405" s="35"/>
      <c r="O405" s="35"/>
      <c r="P405" s="35"/>
      <c r="Q405" s="35"/>
    </row>
    <row r="406" spans="2:17" x14ac:dyDescent="0.3">
      <c r="B406" s="35"/>
      <c r="C406" s="35"/>
      <c r="D406" s="35"/>
      <c r="E406" s="35"/>
      <c r="F406" s="35"/>
      <c r="G406" s="35"/>
      <c r="H406" s="35"/>
      <c r="I406" s="35"/>
      <c r="J406" s="35"/>
      <c r="K406" s="35"/>
      <c r="L406" s="35"/>
      <c r="M406" s="35"/>
      <c r="N406" s="35"/>
      <c r="O406" s="35"/>
      <c r="P406" s="35"/>
      <c r="Q406" s="35"/>
    </row>
    <row r="407" spans="2:17" x14ac:dyDescent="0.3">
      <c r="B407" s="35"/>
      <c r="C407" s="35"/>
      <c r="D407" s="35"/>
      <c r="E407" s="35"/>
      <c r="F407" s="35"/>
      <c r="G407" s="35"/>
      <c r="H407" s="35"/>
      <c r="I407" s="35"/>
      <c r="J407" s="35"/>
      <c r="K407" s="35"/>
      <c r="L407" s="35"/>
      <c r="M407" s="35"/>
      <c r="N407" s="35"/>
      <c r="O407" s="35"/>
      <c r="P407" s="35"/>
      <c r="Q407" s="35"/>
    </row>
    <row r="408" spans="2:17" x14ac:dyDescent="0.3">
      <c r="B408" s="35"/>
      <c r="C408" s="35"/>
      <c r="D408" s="35"/>
      <c r="E408" s="35"/>
      <c r="F408" s="35"/>
      <c r="G408" s="35"/>
      <c r="H408" s="35"/>
      <c r="I408" s="35"/>
      <c r="J408" s="35"/>
      <c r="K408" s="35"/>
      <c r="L408" s="35"/>
      <c r="M408" s="35"/>
      <c r="N408" s="35"/>
      <c r="O408" s="35"/>
      <c r="P408" s="35"/>
      <c r="Q408" s="35"/>
    </row>
    <row r="409" spans="2:17" x14ac:dyDescent="0.3">
      <c r="B409" s="35"/>
      <c r="C409" s="35"/>
      <c r="D409" s="35"/>
      <c r="E409" s="35"/>
      <c r="F409" s="35"/>
      <c r="G409" s="35"/>
      <c r="H409" s="35"/>
      <c r="I409" s="35"/>
      <c r="J409" s="35"/>
      <c r="K409" s="35"/>
      <c r="L409" s="35"/>
      <c r="M409" s="35"/>
      <c r="N409" s="35"/>
      <c r="O409" s="35"/>
      <c r="P409" s="35"/>
      <c r="Q409" s="35"/>
    </row>
    <row r="410" spans="2:17" x14ac:dyDescent="0.3">
      <c r="B410" s="35"/>
      <c r="C410" s="35"/>
      <c r="D410" s="35"/>
      <c r="E410" s="35"/>
      <c r="F410" s="35"/>
      <c r="G410" s="35"/>
      <c r="H410" s="35"/>
      <c r="I410" s="35"/>
      <c r="J410" s="35"/>
      <c r="K410" s="35"/>
      <c r="L410" s="35"/>
      <c r="M410" s="35"/>
      <c r="N410" s="35"/>
      <c r="O410" s="35"/>
      <c r="P410" s="35"/>
      <c r="Q410" s="35"/>
    </row>
    <row r="411" spans="2:17" x14ac:dyDescent="0.3">
      <c r="B411" s="35"/>
      <c r="C411" s="35"/>
      <c r="D411" s="35"/>
      <c r="E411" s="35"/>
      <c r="F411" s="35"/>
      <c r="G411" s="35"/>
      <c r="H411" s="35"/>
      <c r="I411" s="35"/>
      <c r="J411" s="35"/>
      <c r="K411" s="35"/>
      <c r="L411" s="35"/>
      <c r="M411" s="35"/>
      <c r="N411" s="35"/>
      <c r="O411" s="35"/>
      <c r="P411" s="35"/>
      <c r="Q411" s="35"/>
    </row>
    <row r="412" spans="2:17" x14ac:dyDescent="0.3">
      <c r="B412" s="35"/>
      <c r="C412" s="35"/>
      <c r="D412" s="35"/>
      <c r="E412" s="35"/>
      <c r="F412" s="35"/>
      <c r="G412" s="35"/>
      <c r="H412" s="35"/>
      <c r="I412" s="35"/>
      <c r="J412" s="35"/>
      <c r="K412" s="35"/>
      <c r="L412" s="35"/>
      <c r="M412" s="35"/>
      <c r="N412" s="35"/>
      <c r="O412" s="35"/>
      <c r="P412" s="35"/>
      <c r="Q412" s="35"/>
    </row>
    <row r="413" spans="2:17" x14ac:dyDescent="0.3">
      <c r="B413" s="35"/>
      <c r="C413" s="35"/>
      <c r="D413" s="35"/>
      <c r="E413" s="35"/>
      <c r="F413" s="35"/>
      <c r="G413" s="35"/>
      <c r="H413" s="35"/>
      <c r="I413" s="35"/>
      <c r="J413" s="35"/>
      <c r="K413" s="35"/>
      <c r="L413" s="35"/>
      <c r="M413" s="35"/>
      <c r="N413" s="35"/>
      <c r="O413" s="35"/>
      <c r="P413" s="35"/>
      <c r="Q413" s="35"/>
    </row>
    <row r="414" spans="2:17" x14ac:dyDescent="0.3">
      <c r="B414" s="35"/>
      <c r="C414" s="35"/>
      <c r="D414" s="35"/>
      <c r="E414" s="35"/>
      <c r="F414" s="35"/>
      <c r="G414" s="35"/>
      <c r="H414" s="35"/>
      <c r="I414" s="35"/>
      <c r="J414" s="35"/>
      <c r="K414" s="35"/>
      <c r="L414" s="35"/>
      <c r="M414" s="35"/>
      <c r="N414" s="35"/>
      <c r="O414" s="35"/>
      <c r="P414" s="35"/>
      <c r="Q414" s="35"/>
    </row>
    <row r="415" spans="2:17" x14ac:dyDescent="0.3">
      <c r="B415" s="35"/>
      <c r="C415" s="35"/>
      <c r="D415" s="35"/>
      <c r="E415" s="35"/>
      <c r="F415" s="35"/>
      <c r="G415" s="35"/>
      <c r="H415" s="35"/>
      <c r="I415" s="35"/>
      <c r="J415" s="35"/>
      <c r="K415" s="35"/>
      <c r="L415" s="35"/>
      <c r="M415" s="35"/>
      <c r="N415" s="35"/>
      <c r="O415" s="35"/>
      <c r="P415" s="35"/>
      <c r="Q415" s="35"/>
    </row>
    <row r="416" spans="2:17" x14ac:dyDescent="0.3">
      <c r="B416" s="35"/>
      <c r="C416" s="35"/>
      <c r="D416" s="35"/>
      <c r="E416" s="35"/>
      <c r="F416" s="35"/>
      <c r="G416" s="35"/>
      <c r="H416" s="35"/>
      <c r="I416" s="35"/>
      <c r="J416" s="35"/>
      <c r="K416" s="35"/>
      <c r="L416" s="35"/>
      <c r="M416" s="35"/>
      <c r="N416" s="35"/>
      <c r="O416" s="35"/>
      <c r="P416" s="35"/>
      <c r="Q416" s="35"/>
    </row>
    <row r="417" spans="2:17" x14ac:dyDescent="0.3">
      <c r="B417" s="35"/>
      <c r="C417" s="35"/>
      <c r="D417" s="35"/>
      <c r="E417" s="35"/>
      <c r="F417" s="35"/>
      <c r="G417" s="35"/>
      <c r="H417" s="35"/>
      <c r="I417" s="35"/>
      <c r="J417" s="35"/>
      <c r="K417" s="35"/>
      <c r="L417" s="35"/>
      <c r="M417" s="35"/>
      <c r="N417" s="35"/>
      <c r="O417" s="35"/>
      <c r="P417" s="35"/>
      <c r="Q417" s="35"/>
    </row>
    <row r="418" spans="2:17" x14ac:dyDescent="0.3">
      <c r="B418" s="35"/>
      <c r="C418" s="35"/>
      <c r="D418" s="35"/>
      <c r="E418" s="35"/>
      <c r="F418" s="35"/>
      <c r="G418" s="35"/>
      <c r="H418" s="35"/>
      <c r="I418" s="35"/>
      <c r="J418" s="35"/>
      <c r="K418" s="35"/>
      <c r="L418" s="35"/>
      <c r="M418" s="35"/>
      <c r="N418" s="35"/>
      <c r="O418" s="35"/>
      <c r="P418" s="35"/>
      <c r="Q418" s="35"/>
    </row>
    <row r="419" spans="2:17" x14ac:dyDescent="0.3">
      <c r="B419" s="35"/>
      <c r="C419" s="35"/>
      <c r="D419" s="35"/>
      <c r="E419" s="35"/>
      <c r="F419" s="35"/>
      <c r="G419" s="35"/>
      <c r="H419" s="35"/>
      <c r="I419" s="35"/>
      <c r="J419" s="35"/>
      <c r="K419" s="35"/>
      <c r="L419" s="35"/>
      <c r="M419" s="35"/>
      <c r="N419" s="35"/>
      <c r="O419" s="35"/>
      <c r="P419" s="35"/>
      <c r="Q419" s="35"/>
    </row>
    <row r="420" spans="2:17" x14ac:dyDescent="0.3">
      <c r="B420" s="35"/>
      <c r="C420" s="35"/>
      <c r="D420" s="35"/>
      <c r="E420" s="35"/>
      <c r="F420" s="35"/>
      <c r="G420" s="35"/>
      <c r="H420" s="35"/>
      <c r="I420" s="35"/>
      <c r="J420" s="35"/>
      <c r="K420" s="35"/>
      <c r="L420" s="35"/>
      <c r="M420" s="35"/>
      <c r="N420" s="35"/>
      <c r="O420" s="35"/>
      <c r="P420" s="35"/>
      <c r="Q420" s="35"/>
    </row>
    <row r="421" spans="2:17" x14ac:dyDescent="0.3">
      <c r="B421" s="35"/>
      <c r="C421" s="35"/>
      <c r="D421" s="35"/>
      <c r="E421" s="35"/>
      <c r="F421" s="35"/>
      <c r="G421" s="35"/>
      <c r="H421" s="35"/>
      <c r="I421" s="35"/>
      <c r="J421" s="35"/>
      <c r="K421" s="35"/>
      <c r="L421" s="35"/>
      <c r="M421" s="35"/>
      <c r="N421" s="35"/>
      <c r="O421" s="35"/>
      <c r="P421" s="35"/>
      <c r="Q421" s="35"/>
    </row>
    <row r="422" spans="2:17" x14ac:dyDescent="0.3">
      <c r="B422" s="35"/>
      <c r="C422" s="35"/>
      <c r="D422" s="35"/>
      <c r="E422" s="35"/>
      <c r="F422" s="35"/>
      <c r="G422" s="35"/>
      <c r="H422" s="35"/>
      <c r="I422" s="35"/>
      <c r="J422" s="35"/>
      <c r="K422" s="35"/>
      <c r="L422" s="35"/>
      <c r="M422" s="35"/>
      <c r="N422" s="35"/>
      <c r="O422" s="35"/>
      <c r="P422" s="35"/>
      <c r="Q422" s="35"/>
    </row>
    <row r="423" spans="2:17" x14ac:dyDescent="0.3">
      <c r="B423" s="35"/>
      <c r="C423" s="35"/>
      <c r="D423" s="35"/>
      <c r="E423" s="35"/>
      <c r="F423" s="35"/>
      <c r="G423" s="35"/>
      <c r="H423" s="35"/>
      <c r="I423" s="35"/>
      <c r="J423" s="35"/>
      <c r="K423" s="35"/>
      <c r="L423" s="35"/>
      <c r="M423" s="35"/>
      <c r="N423" s="35"/>
      <c r="O423" s="35"/>
      <c r="P423" s="35"/>
      <c r="Q423" s="35"/>
    </row>
    <row r="424" spans="2:17" x14ac:dyDescent="0.3">
      <c r="B424" s="35"/>
      <c r="C424" s="35"/>
      <c r="D424" s="35"/>
      <c r="E424" s="35"/>
      <c r="F424" s="35"/>
      <c r="G424" s="35"/>
      <c r="H424" s="35"/>
      <c r="I424" s="35"/>
      <c r="J424" s="35"/>
      <c r="K424" s="35"/>
      <c r="L424" s="35"/>
      <c r="M424" s="35"/>
      <c r="N424" s="35"/>
      <c r="O424" s="35"/>
      <c r="P424" s="35"/>
      <c r="Q424" s="35"/>
    </row>
    <row r="425" spans="2:17" x14ac:dyDescent="0.3">
      <c r="B425" s="35"/>
      <c r="C425" s="35"/>
      <c r="D425" s="35"/>
      <c r="E425" s="35"/>
      <c r="F425" s="35"/>
      <c r="G425" s="35"/>
      <c r="H425" s="35"/>
      <c r="I425" s="35"/>
      <c r="J425" s="35"/>
      <c r="K425" s="35"/>
      <c r="L425" s="35"/>
      <c r="M425" s="35"/>
      <c r="N425" s="35"/>
      <c r="O425" s="35"/>
      <c r="P425" s="35"/>
      <c r="Q425" s="35"/>
    </row>
    <row r="426" spans="2:17" x14ac:dyDescent="0.3">
      <c r="B426" s="35"/>
      <c r="C426" s="35"/>
      <c r="D426" s="35"/>
      <c r="E426" s="35"/>
      <c r="F426" s="35"/>
      <c r="G426" s="35"/>
      <c r="H426" s="35"/>
      <c r="I426" s="35"/>
      <c r="J426" s="35"/>
      <c r="K426" s="35"/>
      <c r="L426" s="35"/>
      <c r="M426" s="35"/>
      <c r="N426" s="35"/>
      <c r="O426" s="35"/>
      <c r="P426" s="35"/>
      <c r="Q426" s="35"/>
    </row>
    <row r="427" spans="2:17" x14ac:dyDescent="0.3">
      <c r="B427" s="35"/>
      <c r="C427" s="35"/>
      <c r="D427" s="35"/>
      <c r="E427" s="35"/>
      <c r="F427" s="35"/>
      <c r="G427" s="35"/>
      <c r="H427" s="35"/>
      <c r="I427" s="35"/>
      <c r="J427" s="35"/>
      <c r="K427" s="35"/>
      <c r="L427" s="35"/>
      <c r="M427" s="35"/>
      <c r="N427" s="35"/>
      <c r="O427" s="35"/>
      <c r="P427" s="35"/>
      <c r="Q427" s="35"/>
    </row>
    <row r="428" spans="2:17" x14ac:dyDescent="0.3">
      <c r="B428" s="35"/>
      <c r="C428" s="35"/>
      <c r="D428" s="35"/>
      <c r="E428" s="35"/>
      <c r="F428" s="35"/>
      <c r="G428" s="35"/>
      <c r="H428" s="35"/>
      <c r="I428" s="35"/>
      <c r="J428" s="35"/>
      <c r="K428" s="35"/>
      <c r="L428" s="35"/>
      <c r="M428" s="35"/>
      <c r="N428" s="35"/>
      <c r="O428" s="35"/>
      <c r="P428" s="35"/>
      <c r="Q428" s="35"/>
    </row>
    <row r="429" spans="2:17" x14ac:dyDescent="0.3">
      <c r="B429" s="35"/>
      <c r="C429" s="35"/>
      <c r="D429" s="35"/>
      <c r="E429" s="35"/>
      <c r="F429" s="35"/>
      <c r="G429" s="35"/>
      <c r="H429" s="35"/>
      <c r="I429" s="35"/>
      <c r="J429" s="35"/>
      <c r="K429" s="35"/>
      <c r="L429" s="35"/>
      <c r="M429" s="35"/>
      <c r="N429" s="35"/>
      <c r="O429" s="35"/>
      <c r="P429" s="35"/>
      <c r="Q429" s="35"/>
    </row>
    <row r="430" spans="2:17" x14ac:dyDescent="0.3">
      <c r="B430" s="35"/>
      <c r="C430" s="35"/>
      <c r="D430" s="35"/>
      <c r="E430" s="35"/>
      <c r="F430" s="35"/>
      <c r="G430" s="35"/>
      <c r="H430" s="35"/>
      <c r="I430" s="35"/>
      <c r="J430" s="35"/>
      <c r="K430" s="35"/>
      <c r="L430" s="35"/>
      <c r="M430" s="35"/>
      <c r="N430" s="35"/>
      <c r="O430" s="35"/>
      <c r="P430" s="35"/>
      <c r="Q430" s="35"/>
    </row>
    <row r="431" spans="2:17" x14ac:dyDescent="0.3">
      <c r="B431" s="35"/>
      <c r="C431" s="35"/>
      <c r="D431" s="35"/>
      <c r="E431" s="35"/>
      <c r="F431" s="35"/>
      <c r="G431" s="35"/>
      <c r="H431" s="35"/>
      <c r="I431" s="35"/>
      <c r="J431" s="35"/>
      <c r="K431" s="35"/>
      <c r="L431" s="35"/>
      <c r="M431" s="35"/>
      <c r="N431" s="35"/>
      <c r="O431" s="35"/>
      <c r="P431" s="35"/>
      <c r="Q431" s="35"/>
    </row>
    <row r="432" spans="2:17" x14ac:dyDescent="0.3">
      <c r="B432" s="35"/>
      <c r="C432" s="35"/>
      <c r="D432" s="35"/>
      <c r="E432" s="35"/>
      <c r="F432" s="35"/>
      <c r="G432" s="35"/>
      <c r="H432" s="35"/>
      <c r="I432" s="35"/>
      <c r="J432" s="35"/>
      <c r="K432" s="35"/>
      <c r="L432" s="35"/>
      <c r="M432" s="35"/>
      <c r="N432" s="35"/>
      <c r="O432" s="35"/>
      <c r="P432" s="35"/>
      <c r="Q432" s="35"/>
    </row>
    <row r="433" spans="2:17" x14ac:dyDescent="0.3">
      <c r="B433" s="35"/>
      <c r="C433" s="35"/>
      <c r="D433" s="35"/>
      <c r="E433" s="35"/>
      <c r="F433" s="35"/>
      <c r="G433" s="35"/>
      <c r="H433" s="35"/>
      <c r="I433" s="35"/>
      <c r="J433" s="35"/>
      <c r="K433" s="35"/>
      <c r="L433" s="35"/>
      <c r="M433" s="35"/>
      <c r="N433" s="35"/>
      <c r="O433" s="35"/>
      <c r="P433" s="35"/>
      <c r="Q433" s="35"/>
    </row>
    <row r="434" spans="2:17" x14ac:dyDescent="0.3">
      <c r="B434" s="35"/>
      <c r="C434" s="35"/>
      <c r="D434" s="35"/>
      <c r="E434" s="35"/>
      <c r="F434" s="35"/>
      <c r="G434" s="35"/>
      <c r="H434" s="35"/>
      <c r="I434" s="35"/>
      <c r="J434" s="35"/>
      <c r="K434" s="35"/>
      <c r="L434" s="35"/>
      <c r="M434" s="35"/>
      <c r="N434" s="35"/>
      <c r="O434" s="35"/>
      <c r="P434" s="35"/>
      <c r="Q434" s="35"/>
    </row>
    <row r="435" spans="2:17" x14ac:dyDescent="0.3">
      <c r="B435" s="35"/>
      <c r="C435" s="35"/>
      <c r="D435" s="35"/>
      <c r="E435" s="35"/>
      <c r="F435" s="35"/>
      <c r="G435" s="35"/>
      <c r="H435" s="35"/>
      <c r="I435" s="35"/>
      <c r="J435" s="35"/>
      <c r="K435" s="35"/>
      <c r="L435" s="35"/>
      <c r="M435" s="35"/>
      <c r="N435" s="35"/>
      <c r="O435" s="35"/>
      <c r="P435" s="35"/>
      <c r="Q435" s="35"/>
    </row>
    <row r="436" spans="2:17" x14ac:dyDescent="0.3">
      <c r="B436" s="35"/>
      <c r="C436" s="35"/>
      <c r="D436" s="35"/>
      <c r="E436" s="35"/>
      <c r="F436" s="35"/>
      <c r="G436" s="35"/>
      <c r="H436" s="35"/>
      <c r="I436" s="35"/>
      <c r="J436" s="35"/>
      <c r="K436" s="35"/>
      <c r="L436" s="35"/>
      <c r="M436" s="35"/>
      <c r="N436" s="35"/>
      <c r="O436" s="35"/>
      <c r="P436" s="35"/>
      <c r="Q436" s="35"/>
    </row>
    <row r="437" spans="2:17" x14ac:dyDescent="0.3">
      <c r="B437" s="35"/>
      <c r="C437" s="35"/>
      <c r="D437" s="35"/>
      <c r="E437" s="35"/>
      <c r="F437" s="35"/>
      <c r="G437" s="35"/>
      <c r="H437" s="35"/>
      <c r="I437" s="35"/>
      <c r="J437" s="35"/>
      <c r="K437" s="35"/>
      <c r="L437" s="35"/>
      <c r="M437" s="35"/>
      <c r="N437" s="35"/>
      <c r="O437" s="35"/>
      <c r="P437" s="35"/>
      <c r="Q437" s="35"/>
    </row>
    <row r="438" spans="2:17" x14ac:dyDescent="0.3">
      <c r="B438" s="35"/>
      <c r="C438" s="35"/>
      <c r="D438" s="35"/>
      <c r="E438" s="35"/>
      <c r="F438" s="35"/>
      <c r="G438" s="35"/>
      <c r="H438" s="35"/>
      <c r="I438" s="35"/>
      <c r="J438" s="35"/>
      <c r="K438" s="35"/>
      <c r="L438" s="35"/>
      <c r="M438" s="35"/>
      <c r="N438" s="35"/>
      <c r="O438" s="35"/>
      <c r="P438" s="35"/>
      <c r="Q438" s="35"/>
    </row>
    <row r="439" spans="2:17" x14ac:dyDescent="0.3">
      <c r="B439" s="35"/>
      <c r="C439" s="35"/>
      <c r="D439" s="35"/>
      <c r="E439" s="35"/>
      <c r="F439" s="35"/>
      <c r="G439" s="35"/>
      <c r="H439" s="35"/>
      <c r="I439" s="35"/>
      <c r="J439" s="35"/>
      <c r="K439" s="35"/>
      <c r="L439" s="35"/>
      <c r="M439" s="35"/>
      <c r="N439" s="35"/>
      <c r="O439" s="35"/>
      <c r="P439" s="35"/>
      <c r="Q439" s="35"/>
    </row>
    <row r="440" spans="2:17" x14ac:dyDescent="0.3">
      <c r="B440" s="35"/>
      <c r="C440" s="35"/>
      <c r="D440" s="35"/>
      <c r="E440" s="35"/>
      <c r="F440" s="35"/>
      <c r="G440" s="35"/>
      <c r="H440" s="35"/>
      <c r="I440" s="35"/>
      <c r="J440" s="35"/>
      <c r="K440" s="35"/>
      <c r="L440" s="35"/>
      <c r="M440" s="35"/>
      <c r="N440" s="35"/>
      <c r="O440" s="35"/>
      <c r="P440" s="35"/>
      <c r="Q440" s="35"/>
    </row>
    <row r="441" spans="2:17" x14ac:dyDescent="0.3">
      <c r="B441" s="35"/>
      <c r="C441" s="35"/>
      <c r="D441" s="35"/>
      <c r="E441" s="35"/>
      <c r="F441" s="35"/>
      <c r="G441" s="35"/>
      <c r="H441" s="35"/>
      <c r="I441" s="35"/>
      <c r="J441" s="35"/>
      <c r="K441" s="35"/>
      <c r="L441" s="35"/>
      <c r="M441" s="35"/>
      <c r="N441" s="35"/>
      <c r="O441" s="35"/>
      <c r="P441" s="35"/>
      <c r="Q441" s="35"/>
    </row>
    <row r="442" spans="2:17" x14ac:dyDescent="0.3">
      <c r="B442" s="35"/>
      <c r="C442" s="35"/>
      <c r="D442" s="35"/>
      <c r="E442" s="35"/>
      <c r="F442" s="35"/>
      <c r="G442" s="35"/>
      <c r="H442" s="35"/>
      <c r="I442" s="35"/>
      <c r="J442" s="35"/>
      <c r="K442" s="35"/>
      <c r="L442" s="35"/>
      <c r="M442" s="35"/>
      <c r="N442" s="35"/>
      <c r="O442" s="35"/>
      <c r="P442" s="35"/>
      <c r="Q442" s="35"/>
    </row>
    <row r="443" spans="2:17" x14ac:dyDescent="0.3">
      <c r="B443" s="35"/>
      <c r="C443" s="35"/>
      <c r="D443" s="35"/>
      <c r="E443" s="35"/>
      <c r="F443" s="35"/>
      <c r="G443" s="35"/>
      <c r="H443" s="35"/>
      <c r="I443" s="35"/>
      <c r="J443" s="35"/>
      <c r="K443" s="35"/>
      <c r="L443" s="35"/>
      <c r="M443" s="35"/>
      <c r="N443" s="35"/>
      <c r="O443" s="35"/>
      <c r="P443" s="35"/>
      <c r="Q443" s="35"/>
    </row>
    <row r="444" spans="2:17" x14ac:dyDescent="0.3">
      <c r="B444" s="35"/>
      <c r="C444" s="35"/>
      <c r="D444" s="35"/>
      <c r="E444" s="35"/>
      <c r="F444" s="35"/>
      <c r="G444" s="35"/>
      <c r="H444" s="35"/>
      <c r="I444" s="35"/>
      <c r="J444" s="35"/>
      <c r="K444" s="35"/>
      <c r="L444" s="35"/>
      <c r="M444" s="35"/>
      <c r="N444" s="35"/>
      <c r="O444" s="35"/>
      <c r="P444" s="35"/>
      <c r="Q444" s="35"/>
    </row>
    <row r="445" spans="2:17" x14ac:dyDescent="0.3">
      <c r="B445" s="35"/>
      <c r="C445" s="35"/>
      <c r="D445" s="35"/>
      <c r="E445" s="35"/>
      <c r="F445" s="35"/>
      <c r="G445" s="35"/>
      <c r="H445" s="35"/>
      <c r="I445" s="35"/>
      <c r="J445" s="35"/>
      <c r="K445" s="35"/>
      <c r="L445" s="35"/>
      <c r="M445" s="35"/>
      <c r="N445" s="35"/>
      <c r="O445" s="35"/>
      <c r="P445" s="35"/>
      <c r="Q445" s="35"/>
    </row>
    <row r="446" spans="2:17" x14ac:dyDescent="0.3">
      <c r="B446" s="35"/>
      <c r="C446" s="35"/>
      <c r="D446" s="35"/>
      <c r="E446" s="35"/>
      <c r="F446" s="35"/>
      <c r="G446" s="35"/>
      <c r="H446" s="35"/>
      <c r="I446" s="35"/>
      <c r="J446" s="35"/>
      <c r="K446" s="35"/>
      <c r="L446" s="35"/>
      <c r="M446" s="35"/>
      <c r="N446" s="35"/>
      <c r="O446" s="35"/>
      <c r="P446" s="35"/>
      <c r="Q446" s="35"/>
    </row>
    <row r="447" spans="2:17" x14ac:dyDescent="0.3">
      <c r="B447" s="35"/>
      <c r="C447" s="35"/>
      <c r="D447" s="35"/>
      <c r="E447" s="35"/>
      <c r="F447" s="35"/>
      <c r="G447" s="35"/>
      <c r="H447" s="35"/>
      <c r="I447" s="35"/>
      <c r="J447" s="35"/>
      <c r="K447" s="35"/>
      <c r="L447" s="35"/>
      <c r="M447" s="35"/>
      <c r="N447" s="35"/>
      <c r="O447" s="35"/>
      <c r="P447" s="35"/>
      <c r="Q447" s="35"/>
    </row>
    <row r="448" spans="2:17" x14ac:dyDescent="0.3">
      <c r="B448" s="35"/>
      <c r="C448" s="35"/>
      <c r="D448" s="35"/>
      <c r="E448" s="35"/>
      <c r="F448" s="35"/>
      <c r="G448" s="35"/>
      <c r="H448" s="35"/>
      <c r="I448" s="35"/>
      <c r="J448" s="35"/>
      <c r="K448" s="35"/>
      <c r="L448" s="35"/>
      <c r="M448" s="35"/>
      <c r="N448" s="35"/>
      <c r="O448" s="35"/>
      <c r="P448" s="35"/>
      <c r="Q448" s="35"/>
    </row>
    <row r="449" spans="2:17" x14ac:dyDescent="0.3">
      <c r="B449" s="35"/>
      <c r="C449" s="35"/>
      <c r="D449" s="35"/>
      <c r="E449" s="35"/>
      <c r="F449" s="35"/>
      <c r="G449" s="35"/>
      <c r="H449" s="35"/>
      <c r="I449" s="35"/>
      <c r="J449" s="35"/>
      <c r="K449" s="35"/>
      <c r="L449" s="35"/>
      <c r="M449" s="35"/>
      <c r="N449" s="35"/>
      <c r="O449" s="35"/>
      <c r="P449" s="35"/>
      <c r="Q449" s="35"/>
    </row>
    <row r="450" spans="2:17" x14ac:dyDescent="0.3">
      <c r="B450" s="35"/>
      <c r="C450" s="35"/>
      <c r="D450" s="35"/>
      <c r="E450" s="35"/>
      <c r="F450" s="35"/>
      <c r="G450" s="35"/>
      <c r="H450" s="35"/>
      <c r="I450" s="35"/>
      <c r="J450" s="35"/>
      <c r="K450" s="35"/>
      <c r="L450" s="35"/>
      <c r="M450" s="35"/>
      <c r="N450" s="35"/>
      <c r="O450" s="35"/>
      <c r="P450" s="35"/>
      <c r="Q450" s="35"/>
    </row>
    <row r="451" spans="2:17" x14ac:dyDescent="0.3">
      <c r="B451" s="35"/>
      <c r="C451" s="35"/>
      <c r="D451" s="35"/>
      <c r="E451" s="35"/>
      <c r="F451" s="35"/>
      <c r="G451" s="35"/>
      <c r="H451" s="35"/>
      <c r="I451" s="35"/>
      <c r="J451" s="35"/>
      <c r="K451" s="35"/>
      <c r="L451" s="35"/>
      <c r="M451" s="35"/>
      <c r="N451" s="35"/>
      <c r="O451" s="35"/>
      <c r="P451" s="35"/>
      <c r="Q451" s="35"/>
    </row>
    <row r="452" spans="2:17" x14ac:dyDescent="0.3">
      <c r="B452" s="35"/>
      <c r="C452" s="35"/>
      <c r="D452" s="35"/>
      <c r="E452" s="35"/>
      <c r="F452" s="35"/>
      <c r="G452" s="35"/>
      <c r="H452" s="35"/>
      <c r="I452" s="35"/>
      <c r="J452" s="35"/>
      <c r="K452" s="35"/>
      <c r="L452" s="35"/>
      <c r="M452" s="35"/>
      <c r="N452" s="35"/>
      <c r="O452" s="35"/>
      <c r="P452" s="35"/>
      <c r="Q452" s="35"/>
    </row>
    <row r="453" spans="2:17" x14ac:dyDescent="0.3">
      <c r="B453" s="35"/>
      <c r="C453" s="35"/>
      <c r="D453" s="35"/>
      <c r="E453" s="35"/>
      <c r="F453" s="35"/>
      <c r="G453" s="35"/>
      <c r="H453" s="35"/>
      <c r="I453" s="35"/>
      <c r="J453" s="35"/>
      <c r="K453" s="35"/>
      <c r="L453" s="35"/>
      <c r="M453" s="35"/>
      <c r="N453" s="35"/>
      <c r="O453" s="35"/>
      <c r="P453" s="35"/>
      <c r="Q453" s="35"/>
    </row>
    <row r="454" spans="2:17" x14ac:dyDescent="0.3">
      <c r="B454" s="35"/>
      <c r="C454" s="35"/>
      <c r="D454" s="35"/>
      <c r="E454" s="35"/>
      <c r="F454" s="35"/>
      <c r="G454" s="35"/>
      <c r="H454" s="35"/>
      <c r="I454" s="35"/>
      <c r="J454" s="35"/>
      <c r="K454" s="35"/>
      <c r="L454" s="35"/>
      <c r="M454" s="35"/>
      <c r="N454" s="35"/>
      <c r="O454" s="35"/>
      <c r="P454" s="35"/>
      <c r="Q454" s="35"/>
    </row>
    <row r="455" spans="2:17" x14ac:dyDescent="0.3">
      <c r="B455" s="35"/>
      <c r="C455" s="35"/>
      <c r="D455" s="35"/>
      <c r="E455" s="35"/>
      <c r="F455" s="35"/>
      <c r="G455" s="35"/>
      <c r="H455" s="35"/>
      <c r="I455" s="35"/>
      <c r="J455" s="35"/>
      <c r="K455" s="35"/>
      <c r="L455" s="35"/>
      <c r="M455" s="35"/>
      <c r="N455" s="35"/>
      <c r="O455" s="35"/>
      <c r="P455" s="35"/>
      <c r="Q455" s="35"/>
    </row>
    <row r="456" spans="2:17" x14ac:dyDescent="0.3">
      <c r="B456" s="35"/>
      <c r="C456" s="35"/>
      <c r="D456" s="35"/>
      <c r="E456" s="35"/>
      <c r="F456" s="35"/>
      <c r="G456" s="35"/>
      <c r="H456" s="35"/>
      <c r="I456" s="35"/>
      <c r="J456" s="35"/>
      <c r="K456" s="35"/>
      <c r="L456" s="35"/>
      <c r="M456" s="35"/>
      <c r="N456" s="35"/>
      <c r="O456" s="35"/>
      <c r="P456" s="35"/>
      <c r="Q456" s="35"/>
    </row>
    <row r="457" spans="2:17" x14ac:dyDescent="0.3">
      <c r="B457" s="35"/>
      <c r="C457" s="35"/>
      <c r="D457" s="35"/>
      <c r="E457" s="35"/>
      <c r="F457" s="35"/>
      <c r="G457" s="35"/>
      <c r="H457" s="35"/>
      <c r="I457" s="35"/>
      <c r="J457" s="35"/>
      <c r="K457" s="35"/>
      <c r="L457" s="35"/>
      <c r="M457" s="35"/>
      <c r="N457" s="35"/>
      <c r="O457" s="35"/>
      <c r="P457" s="35"/>
      <c r="Q457" s="35"/>
    </row>
    <row r="458" spans="2:17" x14ac:dyDescent="0.3">
      <c r="B458" s="35"/>
      <c r="C458" s="35"/>
      <c r="D458" s="35"/>
      <c r="E458" s="35"/>
      <c r="F458" s="35"/>
      <c r="G458" s="35"/>
      <c r="H458" s="35"/>
      <c r="I458" s="35"/>
      <c r="J458" s="35"/>
      <c r="K458" s="35"/>
      <c r="L458" s="35"/>
      <c r="M458" s="35"/>
      <c r="N458" s="35"/>
      <c r="O458" s="35"/>
      <c r="P458" s="35"/>
      <c r="Q458" s="35"/>
    </row>
    <row r="459" spans="2:17" x14ac:dyDescent="0.3">
      <c r="B459" s="35"/>
      <c r="C459" s="35"/>
      <c r="D459" s="35"/>
      <c r="E459" s="35"/>
      <c r="F459" s="35"/>
      <c r="G459" s="35"/>
      <c r="H459" s="35"/>
      <c r="I459" s="35"/>
      <c r="J459" s="35"/>
      <c r="K459" s="35"/>
      <c r="L459" s="35"/>
      <c r="M459" s="35"/>
      <c r="N459" s="35"/>
      <c r="O459" s="35"/>
      <c r="P459" s="35"/>
      <c r="Q459" s="35"/>
    </row>
    <row r="460" spans="2:17" x14ac:dyDescent="0.3">
      <c r="B460" s="35"/>
      <c r="C460" s="35"/>
      <c r="D460" s="35"/>
      <c r="E460" s="35"/>
      <c r="F460" s="35"/>
      <c r="G460" s="35"/>
      <c r="H460" s="35"/>
      <c r="I460" s="35"/>
      <c r="J460" s="35"/>
      <c r="K460" s="35"/>
      <c r="L460" s="35"/>
      <c r="M460" s="35"/>
      <c r="N460" s="35"/>
      <c r="O460" s="35"/>
      <c r="P460" s="35"/>
      <c r="Q460" s="35"/>
    </row>
    <row r="461" spans="2:17" x14ac:dyDescent="0.3">
      <c r="B461" s="35"/>
      <c r="C461" s="35"/>
      <c r="D461" s="35"/>
      <c r="E461" s="35"/>
      <c r="F461" s="35"/>
      <c r="G461" s="35"/>
      <c r="H461" s="35"/>
      <c r="I461" s="35"/>
      <c r="J461" s="35"/>
      <c r="K461" s="35"/>
      <c r="L461" s="35"/>
      <c r="M461" s="35"/>
      <c r="N461" s="35"/>
      <c r="O461" s="35"/>
      <c r="P461" s="35"/>
      <c r="Q461" s="35"/>
    </row>
    <row r="462" spans="2:17" x14ac:dyDescent="0.3">
      <c r="B462" s="35"/>
      <c r="C462" s="35"/>
      <c r="D462" s="35"/>
      <c r="E462" s="35"/>
      <c r="F462" s="35"/>
      <c r="G462" s="35"/>
      <c r="H462" s="35"/>
      <c r="I462" s="35"/>
      <c r="J462" s="35"/>
      <c r="K462" s="35"/>
      <c r="L462" s="35"/>
      <c r="M462" s="35"/>
      <c r="N462" s="35"/>
      <c r="O462" s="35"/>
      <c r="P462" s="35"/>
      <c r="Q462" s="35"/>
    </row>
    <row r="463" spans="2:17" x14ac:dyDescent="0.3">
      <c r="B463" s="35"/>
      <c r="C463" s="35"/>
      <c r="D463" s="35"/>
      <c r="E463" s="35"/>
      <c r="F463" s="35"/>
      <c r="G463" s="35"/>
      <c r="H463" s="35"/>
      <c r="I463" s="35"/>
      <c r="J463" s="35"/>
      <c r="K463" s="35"/>
      <c r="L463" s="35"/>
      <c r="M463" s="35"/>
      <c r="N463" s="35"/>
      <c r="O463" s="35"/>
      <c r="P463" s="35"/>
      <c r="Q463" s="35"/>
    </row>
    <row r="464" spans="2:17" x14ac:dyDescent="0.3">
      <c r="B464" s="35"/>
      <c r="C464" s="35"/>
      <c r="D464" s="35"/>
      <c r="E464" s="35"/>
      <c r="F464" s="35"/>
      <c r="G464" s="35"/>
      <c r="H464" s="35"/>
      <c r="I464" s="35"/>
      <c r="J464" s="35"/>
      <c r="K464" s="35"/>
      <c r="L464" s="35"/>
      <c r="M464" s="35"/>
      <c r="N464" s="35"/>
      <c r="O464" s="35"/>
      <c r="P464" s="35"/>
      <c r="Q464" s="35"/>
    </row>
    <row r="465" spans="2:17" x14ac:dyDescent="0.3">
      <c r="B465" s="35"/>
      <c r="C465" s="35"/>
      <c r="D465" s="35"/>
      <c r="E465" s="35"/>
      <c r="F465" s="35"/>
      <c r="G465" s="35"/>
      <c r="H465" s="35"/>
      <c r="I465" s="35"/>
      <c r="J465" s="35"/>
      <c r="K465" s="35"/>
      <c r="L465" s="35"/>
      <c r="M465" s="35"/>
      <c r="N465" s="35"/>
      <c r="O465" s="35"/>
      <c r="P465" s="35"/>
      <c r="Q465" s="35"/>
    </row>
    <row r="466" spans="2:17" x14ac:dyDescent="0.3">
      <c r="B466" s="35"/>
      <c r="C466" s="35"/>
      <c r="D466" s="35"/>
      <c r="E466" s="35"/>
      <c r="F466" s="35"/>
      <c r="G466" s="35"/>
      <c r="H466" s="35"/>
      <c r="I466" s="35"/>
      <c r="J466" s="35"/>
      <c r="K466" s="35"/>
      <c r="L466" s="35"/>
      <c r="M466" s="35"/>
      <c r="N466" s="35"/>
      <c r="O466" s="35"/>
      <c r="P466" s="35"/>
      <c r="Q466" s="35"/>
    </row>
    <row r="467" spans="2:17" x14ac:dyDescent="0.3">
      <c r="B467" s="35"/>
      <c r="C467" s="35"/>
      <c r="D467" s="35"/>
      <c r="E467" s="35"/>
      <c r="F467" s="35"/>
      <c r="G467" s="35"/>
      <c r="H467" s="35"/>
      <c r="I467" s="35"/>
      <c r="J467" s="35"/>
      <c r="K467" s="35"/>
      <c r="L467" s="35"/>
      <c r="M467" s="35"/>
      <c r="N467" s="35"/>
      <c r="O467" s="35"/>
      <c r="P467" s="35"/>
      <c r="Q467" s="35"/>
    </row>
    <row r="468" spans="2:17" x14ac:dyDescent="0.3">
      <c r="B468" s="35"/>
      <c r="C468" s="35"/>
      <c r="D468" s="35"/>
      <c r="E468" s="35"/>
      <c r="F468" s="35"/>
      <c r="G468" s="35"/>
      <c r="H468" s="35"/>
      <c r="I468" s="35"/>
      <c r="J468" s="35"/>
      <c r="K468" s="35"/>
      <c r="L468" s="35"/>
      <c r="M468" s="35"/>
      <c r="N468" s="35"/>
      <c r="O468" s="35"/>
      <c r="P468" s="35"/>
      <c r="Q468" s="35"/>
    </row>
    <row r="469" spans="2:17" x14ac:dyDescent="0.3">
      <c r="B469" s="35"/>
      <c r="C469" s="35"/>
      <c r="D469" s="35"/>
      <c r="E469" s="35"/>
      <c r="F469" s="35"/>
      <c r="G469" s="35"/>
      <c r="H469" s="35"/>
      <c r="I469" s="35"/>
      <c r="J469" s="35"/>
      <c r="K469" s="35"/>
      <c r="L469" s="35"/>
      <c r="M469" s="35"/>
      <c r="N469" s="35"/>
      <c r="O469" s="35"/>
      <c r="P469" s="35"/>
      <c r="Q469" s="35"/>
    </row>
    <row r="470" spans="2:17" x14ac:dyDescent="0.3">
      <c r="B470" s="35"/>
      <c r="C470" s="35"/>
      <c r="D470" s="35"/>
      <c r="E470" s="35"/>
      <c r="F470" s="35"/>
      <c r="G470" s="35"/>
      <c r="H470" s="35"/>
      <c r="I470" s="35"/>
      <c r="J470" s="35"/>
      <c r="K470" s="35"/>
      <c r="L470" s="35"/>
      <c r="M470" s="35"/>
      <c r="N470" s="35"/>
      <c r="O470" s="35"/>
      <c r="P470" s="35"/>
      <c r="Q470" s="35"/>
    </row>
    <row r="471" spans="2:17" x14ac:dyDescent="0.3">
      <c r="B471" s="35"/>
      <c r="C471" s="35"/>
      <c r="D471" s="35"/>
      <c r="E471" s="35"/>
      <c r="F471" s="35"/>
      <c r="G471" s="35"/>
      <c r="H471" s="35"/>
      <c r="I471" s="35"/>
      <c r="J471" s="35"/>
      <c r="K471" s="35"/>
      <c r="L471" s="35"/>
      <c r="M471" s="35"/>
      <c r="N471" s="35"/>
      <c r="O471" s="35"/>
      <c r="P471" s="35"/>
      <c r="Q471" s="35"/>
    </row>
    <row r="472" spans="2:17" x14ac:dyDescent="0.3">
      <c r="B472" s="35"/>
      <c r="C472" s="35"/>
      <c r="D472" s="35"/>
      <c r="E472" s="35"/>
      <c r="F472" s="35"/>
      <c r="G472" s="35"/>
      <c r="H472" s="35"/>
      <c r="I472" s="35"/>
      <c r="J472" s="35"/>
      <c r="K472" s="35"/>
      <c r="L472" s="35"/>
      <c r="M472" s="35"/>
      <c r="N472" s="35"/>
      <c r="O472" s="35"/>
      <c r="P472" s="35"/>
      <c r="Q472" s="35"/>
    </row>
    <row r="473" spans="2:17" x14ac:dyDescent="0.3">
      <c r="B473" s="35"/>
      <c r="C473" s="35"/>
      <c r="D473" s="35"/>
      <c r="E473" s="35"/>
      <c r="F473" s="35"/>
      <c r="G473" s="35"/>
      <c r="H473" s="35"/>
      <c r="I473" s="35"/>
      <c r="J473" s="35"/>
      <c r="K473" s="35"/>
      <c r="L473" s="35"/>
      <c r="M473" s="35"/>
      <c r="N473" s="35"/>
      <c r="O473" s="35"/>
      <c r="P473" s="35"/>
      <c r="Q473" s="35"/>
    </row>
    <row r="474" spans="2:17" x14ac:dyDescent="0.3">
      <c r="B474" s="35"/>
      <c r="C474" s="35"/>
      <c r="D474" s="35"/>
      <c r="E474" s="35"/>
      <c r="F474" s="35"/>
      <c r="G474" s="35"/>
      <c r="H474" s="35"/>
      <c r="I474" s="35"/>
      <c r="J474" s="35"/>
      <c r="K474" s="35"/>
      <c r="L474" s="35"/>
      <c r="M474" s="35"/>
      <c r="N474" s="35"/>
      <c r="O474" s="35"/>
      <c r="P474" s="35"/>
      <c r="Q474" s="35"/>
    </row>
    <row r="475" spans="2:17" x14ac:dyDescent="0.3">
      <c r="B475" s="35"/>
      <c r="C475" s="35"/>
      <c r="D475" s="35"/>
      <c r="E475" s="35"/>
      <c r="F475" s="35"/>
      <c r="G475" s="35"/>
      <c r="H475" s="35"/>
      <c r="I475" s="35"/>
      <c r="J475" s="35"/>
      <c r="K475" s="35"/>
      <c r="L475" s="35"/>
      <c r="M475" s="35"/>
      <c r="N475" s="35"/>
      <c r="O475" s="35"/>
      <c r="P475" s="35"/>
      <c r="Q475" s="35"/>
    </row>
    <row r="476" spans="2:17" x14ac:dyDescent="0.3">
      <c r="B476" s="35"/>
      <c r="C476" s="35"/>
      <c r="D476" s="35"/>
      <c r="E476" s="35"/>
      <c r="F476" s="35"/>
      <c r="G476" s="35"/>
      <c r="H476" s="35"/>
      <c r="I476" s="35"/>
      <c r="J476" s="35"/>
      <c r="K476" s="35"/>
      <c r="L476" s="35"/>
      <c r="M476" s="35"/>
      <c r="N476" s="35"/>
      <c r="O476" s="35"/>
      <c r="P476" s="35"/>
      <c r="Q476" s="35"/>
    </row>
    <row r="477" spans="2:17" x14ac:dyDescent="0.3">
      <c r="B477" s="35"/>
      <c r="C477" s="35"/>
      <c r="D477" s="35"/>
      <c r="E477" s="35"/>
      <c r="F477" s="35"/>
      <c r="G477" s="35"/>
      <c r="H477" s="35"/>
      <c r="I477" s="35"/>
      <c r="J477" s="35"/>
      <c r="K477" s="35"/>
      <c r="L477" s="35"/>
      <c r="M477" s="35"/>
      <c r="N477" s="35"/>
      <c r="O477" s="35"/>
      <c r="P477" s="35"/>
      <c r="Q477" s="35"/>
    </row>
    <row r="478" spans="2:17" x14ac:dyDescent="0.3">
      <c r="B478" s="35"/>
      <c r="C478" s="35"/>
      <c r="D478" s="35"/>
      <c r="E478" s="35"/>
      <c r="F478" s="35"/>
      <c r="G478" s="35"/>
      <c r="H478" s="35"/>
      <c r="I478" s="35"/>
      <c r="J478" s="35"/>
      <c r="K478" s="35"/>
      <c r="L478" s="35"/>
      <c r="M478" s="35"/>
      <c r="N478" s="35"/>
      <c r="O478" s="35"/>
      <c r="P478" s="35"/>
      <c r="Q478" s="35"/>
    </row>
    <row r="479" spans="2:17" x14ac:dyDescent="0.3">
      <c r="B479" s="35"/>
      <c r="C479" s="35"/>
      <c r="D479" s="35"/>
      <c r="E479" s="35"/>
      <c r="F479" s="35"/>
      <c r="G479" s="35"/>
      <c r="H479" s="35"/>
      <c r="I479" s="35"/>
      <c r="J479" s="35"/>
      <c r="K479" s="35"/>
      <c r="L479" s="35"/>
      <c r="M479" s="35"/>
      <c r="N479" s="35"/>
      <c r="O479" s="35"/>
      <c r="P479" s="35"/>
      <c r="Q479" s="35"/>
    </row>
    <row r="480" spans="2:17" x14ac:dyDescent="0.3">
      <c r="B480" s="35"/>
      <c r="C480" s="35"/>
      <c r="D480" s="35"/>
      <c r="E480" s="35"/>
      <c r="F480" s="35"/>
      <c r="G480" s="35"/>
      <c r="H480" s="35"/>
      <c r="I480" s="35"/>
      <c r="J480" s="35"/>
      <c r="K480" s="35"/>
      <c r="L480" s="35"/>
      <c r="M480" s="35"/>
      <c r="N480" s="35"/>
      <c r="O480" s="35"/>
      <c r="P480" s="35"/>
      <c r="Q480" s="35"/>
    </row>
    <row r="481" spans="2:17" x14ac:dyDescent="0.3">
      <c r="B481" s="35"/>
      <c r="C481" s="35"/>
      <c r="D481" s="35"/>
      <c r="E481" s="35"/>
      <c r="F481" s="35"/>
      <c r="G481" s="35"/>
      <c r="H481" s="35"/>
      <c r="I481" s="35"/>
      <c r="J481" s="35"/>
      <c r="K481" s="35"/>
      <c r="L481" s="35"/>
      <c r="M481" s="35"/>
      <c r="N481" s="35"/>
      <c r="O481" s="35"/>
      <c r="P481" s="35"/>
      <c r="Q481" s="35"/>
    </row>
    <row r="482" spans="2:17" x14ac:dyDescent="0.3">
      <c r="B482" s="35"/>
      <c r="C482" s="35"/>
      <c r="D482" s="35"/>
      <c r="E482" s="35"/>
      <c r="F482" s="35"/>
      <c r="G482" s="35"/>
      <c r="H482" s="35"/>
      <c r="I482" s="35"/>
      <c r="J482" s="35"/>
      <c r="K482" s="35"/>
      <c r="L482" s="35"/>
      <c r="M482" s="35"/>
      <c r="N482" s="35"/>
      <c r="O482" s="35"/>
      <c r="P482" s="35"/>
      <c r="Q482" s="35"/>
    </row>
    <row r="483" spans="2:17" x14ac:dyDescent="0.3">
      <c r="B483" s="35"/>
      <c r="C483" s="35"/>
      <c r="D483" s="35"/>
      <c r="E483" s="35"/>
      <c r="F483" s="35"/>
      <c r="G483" s="35"/>
      <c r="H483" s="35"/>
      <c r="I483" s="35"/>
      <c r="J483" s="35"/>
      <c r="K483" s="35"/>
      <c r="L483" s="35"/>
      <c r="M483" s="35"/>
      <c r="N483" s="35"/>
      <c r="O483" s="35"/>
      <c r="P483" s="35"/>
      <c r="Q483" s="35"/>
    </row>
    <row r="484" spans="2:17" x14ac:dyDescent="0.3">
      <c r="B484" s="35"/>
      <c r="C484" s="35"/>
      <c r="D484" s="35"/>
      <c r="E484" s="35"/>
      <c r="F484" s="35"/>
      <c r="G484" s="35"/>
      <c r="H484" s="35"/>
      <c r="I484" s="35"/>
      <c r="J484" s="35"/>
      <c r="K484" s="35"/>
      <c r="L484" s="35"/>
      <c r="M484" s="35"/>
      <c r="N484" s="35"/>
      <c r="O484" s="35"/>
      <c r="P484" s="35"/>
      <c r="Q484" s="35"/>
    </row>
    <row r="485" spans="2:17" x14ac:dyDescent="0.3">
      <c r="B485" s="35"/>
      <c r="C485" s="35"/>
      <c r="D485" s="35"/>
      <c r="E485" s="35"/>
      <c r="F485" s="35"/>
      <c r="G485" s="35"/>
      <c r="H485" s="35"/>
      <c r="I485" s="35"/>
      <c r="J485" s="35"/>
      <c r="K485" s="35"/>
      <c r="L485" s="35"/>
      <c r="M485" s="35"/>
      <c r="N485" s="35"/>
      <c r="O485" s="35"/>
      <c r="P485" s="35"/>
      <c r="Q485" s="35"/>
    </row>
    <row r="486" spans="2:17" x14ac:dyDescent="0.3">
      <c r="B486" s="35"/>
      <c r="C486" s="35"/>
      <c r="D486" s="35"/>
      <c r="E486" s="35"/>
      <c r="F486" s="35"/>
      <c r="G486" s="35"/>
      <c r="H486" s="35"/>
      <c r="I486" s="35"/>
      <c r="J486" s="35"/>
      <c r="K486" s="35"/>
      <c r="L486" s="35"/>
      <c r="M486" s="35"/>
      <c r="N486" s="35"/>
      <c r="O486" s="35"/>
      <c r="P486" s="35"/>
      <c r="Q486" s="35"/>
    </row>
    <row r="487" spans="2:17" x14ac:dyDescent="0.3">
      <c r="B487" s="35"/>
      <c r="C487" s="35"/>
      <c r="D487" s="35"/>
      <c r="E487" s="35"/>
      <c r="F487" s="35"/>
      <c r="G487" s="35"/>
      <c r="H487" s="35"/>
      <c r="I487" s="35"/>
      <c r="J487" s="35"/>
      <c r="K487" s="35"/>
      <c r="L487" s="35"/>
      <c r="M487" s="35"/>
      <c r="N487" s="35"/>
      <c r="O487" s="35"/>
      <c r="P487" s="35"/>
      <c r="Q487" s="35"/>
    </row>
    <row r="488" spans="2:17" x14ac:dyDescent="0.3">
      <c r="B488" s="35"/>
      <c r="C488" s="35"/>
      <c r="D488" s="35"/>
      <c r="E488" s="35"/>
      <c r="F488" s="35"/>
      <c r="G488" s="35"/>
      <c r="H488" s="35"/>
      <c r="I488" s="35"/>
      <c r="J488" s="35"/>
      <c r="K488" s="35"/>
      <c r="L488" s="35"/>
      <c r="M488" s="35"/>
      <c r="N488" s="35"/>
      <c r="O488" s="35"/>
      <c r="P488" s="35"/>
      <c r="Q488" s="35"/>
    </row>
    <row r="489" spans="2:17" x14ac:dyDescent="0.3">
      <c r="B489" s="35"/>
      <c r="C489" s="35"/>
      <c r="D489" s="35"/>
      <c r="E489" s="35"/>
      <c r="F489" s="35"/>
      <c r="G489" s="35"/>
      <c r="H489" s="35"/>
      <c r="I489" s="35"/>
      <c r="J489" s="35"/>
      <c r="K489" s="35"/>
      <c r="L489" s="35"/>
      <c r="M489" s="35"/>
      <c r="N489" s="35"/>
      <c r="O489" s="35"/>
      <c r="P489" s="35"/>
      <c r="Q489" s="35"/>
    </row>
    <row r="490" spans="2:17" x14ac:dyDescent="0.3">
      <c r="B490" s="35"/>
      <c r="C490" s="35"/>
      <c r="D490" s="35"/>
      <c r="E490" s="35"/>
      <c r="F490" s="35"/>
      <c r="G490" s="35"/>
      <c r="H490" s="35"/>
      <c r="I490" s="35"/>
      <c r="J490" s="35"/>
      <c r="K490" s="35"/>
      <c r="L490" s="35"/>
      <c r="M490" s="35"/>
      <c r="N490" s="35"/>
      <c r="O490" s="35"/>
      <c r="P490" s="35"/>
      <c r="Q490" s="35"/>
    </row>
    <row r="491" spans="2:17" x14ac:dyDescent="0.3">
      <c r="B491" s="35"/>
      <c r="C491" s="35"/>
      <c r="D491" s="35"/>
      <c r="E491" s="35"/>
      <c r="F491" s="35"/>
      <c r="G491" s="35"/>
      <c r="H491" s="35"/>
      <c r="I491" s="35"/>
      <c r="J491" s="35"/>
      <c r="K491" s="35"/>
      <c r="L491" s="35"/>
      <c r="M491" s="35"/>
      <c r="N491" s="35"/>
      <c r="O491" s="35"/>
      <c r="P491" s="35"/>
      <c r="Q491" s="35"/>
    </row>
    <row r="492" spans="2:17" x14ac:dyDescent="0.3">
      <c r="B492" s="35"/>
      <c r="C492" s="35"/>
      <c r="D492" s="35"/>
      <c r="E492" s="35"/>
      <c r="F492" s="35"/>
      <c r="G492" s="35"/>
      <c r="H492" s="35"/>
      <c r="I492" s="35"/>
      <c r="J492" s="35"/>
      <c r="K492" s="35"/>
      <c r="L492" s="35"/>
      <c r="M492" s="35"/>
      <c r="N492" s="35"/>
      <c r="O492" s="35"/>
      <c r="P492" s="35"/>
      <c r="Q492" s="35"/>
    </row>
    <row r="493" spans="2:17" x14ac:dyDescent="0.3">
      <c r="B493" s="35"/>
      <c r="C493" s="35"/>
      <c r="D493" s="35"/>
      <c r="E493" s="35"/>
      <c r="F493" s="35"/>
      <c r="G493" s="35"/>
      <c r="H493" s="35"/>
      <c r="I493" s="35"/>
      <c r="J493" s="35"/>
      <c r="K493" s="35"/>
      <c r="L493" s="35"/>
      <c r="M493" s="35"/>
      <c r="N493" s="35"/>
      <c r="O493" s="35"/>
      <c r="P493" s="35"/>
      <c r="Q493" s="35"/>
    </row>
    <row r="494" spans="2:17" x14ac:dyDescent="0.3">
      <c r="B494" s="35"/>
      <c r="C494" s="35"/>
      <c r="D494" s="35"/>
      <c r="E494" s="35"/>
      <c r="F494" s="35"/>
      <c r="G494" s="35"/>
      <c r="H494" s="35"/>
      <c r="I494" s="35"/>
      <c r="J494" s="35"/>
      <c r="K494" s="35"/>
      <c r="L494" s="35"/>
      <c r="M494" s="35"/>
      <c r="N494" s="35"/>
      <c r="O494" s="35"/>
      <c r="P494" s="35"/>
      <c r="Q494" s="35"/>
    </row>
    <row r="495" spans="2:17" x14ac:dyDescent="0.3">
      <c r="B495" s="35"/>
      <c r="C495" s="35"/>
      <c r="D495" s="35"/>
      <c r="E495" s="35"/>
      <c r="F495" s="35"/>
      <c r="G495" s="35"/>
      <c r="H495" s="35"/>
      <c r="I495" s="35"/>
      <c r="J495" s="35"/>
      <c r="K495" s="35"/>
      <c r="L495" s="35"/>
      <c r="M495" s="35"/>
      <c r="N495" s="35"/>
      <c r="O495" s="35"/>
      <c r="P495" s="35"/>
      <c r="Q495" s="35"/>
    </row>
    <row r="496" spans="2:17" x14ac:dyDescent="0.3">
      <c r="B496" s="35"/>
      <c r="C496" s="35"/>
      <c r="D496" s="35"/>
      <c r="E496" s="35"/>
      <c r="F496" s="35"/>
      <c r="G496" s="35"/>
      <c r="H496" s="35"/>
      <c r="I496" s="35"/>
      <c r="J496" s="35"/>
      <c r="K496" s="35"/>
      <c r="L496" s="35"/>
      <c r="M496" s="35"/>
      <c r="N496" s="35"/>
      <c r="O496" s="35"/>
      <c r="P496" s="35"/>
      <c r="Q496" s="35"/>
    </row>
    <row r="497" spans="2:17" x14ac:dyDescent="0.3">
      <c r="B497" s="35"/>
      <c r="C497" s="35"/>
      <c r="D497" s="35"/>
      <c r="E497" s="35"/>
      <c r="F497" s="35"/>
      <c r="G497" s="35"/>
      <c r="H497" s="35"/>
      <c r="I497" s="35"/>
      <c r="J497" s="35"/>
      <c r="K497" s="35"/>
      <c r="L497" s="35"/>
      <c r="M497" s="35"/>
      <c r="N497" s="35"/>
      <c r="O497" s="35"/>
      <c r="P497" s="35"/>
      <c r="Q497" s="35"/>
    </row>
    <row r="498" spans="2:17" x14ac:dyDescent="0.3">
      <c r="B498" s="35"/>
      <c r="C498" s="35"/>
      <c r="D498" s="35"/>
      <c r="E498" s="35"/>
      <c r="F498" s="35"/>
      <c r="G498" s="35"/>
      <c r="H498" s="35"/>
      <c r="I498" s="35"/>
      <c r="J498" s="35"/>
      <c r="K498" s="35"/>
      <c r="L498" s="35"/>
      <c r="M498" s="35"/>
      <c r="N498" s="35"/>
      <c r="O498" s="35"/>
      <c r="P498" s="35"/>
      <c r="Q498" s="35"/>
    </row>
    <row r="499" spans="2:17" x14ac:dyDescent="0.3">
      <c r="B499" s="35"/>
      <c r="C499" s="35"/>
      <c r="D499" s="35"/>
      <c r="E499" s="35"/>
      <c r="F499" s="35"/>
      <c r="G499" s="35"/>
      <c r="H499" s="35"/>
      <c r="I499" s="35"/>
      <c r="J499" s="35"/>
      <c r="K499" s="35"/>
      <c r="L499" s="35"/>
      <c r="M499" s="35"/>
      <c r="N499" s="35"/>
      <c r="O499" s="35"/>
      <c r="P499" s="35"/>
      <c r="Q499" s="35"/>
    </row>
    <row r="500" spans="2:17" x14ac:dyDescent="0.3">
      <c r="B500" s="35"/>
      <c r="C500" s="35"/>
      <c r="D500" s="35"/>
      <c r="E500" s="35"/>
      <c r="F500" s="35"/>
      <c r="G500" s="35"/>
      <c r="H500" s="35"/>
      <c r="I500" s="35"/>
      <c r="J500" s="35"/>
      <c r="K500" s="35"/>
      <c r="L500" s="35"/>
      <c r="M500" s="35"/>
      <c r="N500" s="35"/>
      <c r="O500" s="35"/>
      <c r="P500" s="35"/>
      <c r="Q500" s="35"/>
    </row>
    <row r="501" spans="2:17" x14ac:dyDescent="0.3">
      <c r="B501" s="35"/>
      <c r="C501" s="35"/>
      <c r="D501" s="35"/>
      <c r="E501" s="35"/>
      <c r="F501" s="35"/>
      <c r="G501" s="35"/>
      <c r="H501" s="35"/>
      <c r="I501" s="35"/>
      <c r="J501" s="35"/>
      <c r="K501" s="35"/>
      <c r="L501" s="35"/>
      <c r="M501" s="35"/>
      <c r="N501" s="35"/>
      <c r="O501" s="35"/>
      <c r="P501" s="35"/>
      <c r="Q501" s="35"/>
    </row>
    <row r="502" spans="2:17" x14ac:dyDescent="0.3">
      <c r="B502" s="35"/>
      <c r="C502" s="35"/>
      <c r="D502" s="35"/>
      <c r="E502" s="35"/>
      <c r="F502" s="35"/>
      <c r="G502" s="35"/>
      <c r="H502" s="35"/>
      <c r="I502" s="35"/>
      <c r="J502" s="35"/>
      <c r="K502" s="35"/>
      <c r="L502" s="35"/>
      <c r="M502" s="35"/>
      <c r="N502" s="35"/>
      <c r="O502" s="35"/>
      <c r="P502" s="35"/>
      <c r="Q502" s="35"/>
    </row>
    <row r="503" spans="2:17" x14ac:dyDescent="0.3">
      <c r="B503" s="35"/>
      <c r="C503" s="35"/>
      <c r="D503" s="35"/>
      <c r="E503" s="35"/>
      <c r="F503" s="35"/>
      <c r="G503" s="35"/>
      <c r="H503" s="35"/>
      <c r="I503" s="35"/>
      <c r="J503" s="35"/>
      <c r="K503" s="35"/>
      <c r="L503" s="35"/>
      <c r="M503" s="35"/>
      <c r="N503" s="35"/>
      <c r="O503" s="35"/>
      <c r="P503" s="35"/>
      <c r="Q503" s="35"/>
    </row>
    <row r="504" spans="2:17" x14ac:dyDescent="0.3">
      <c r="B504" s="35"/>
      <c r="C504" s="35"/>
      <c r="D504" s="35"/>
      <c r="E504" s="35"/>
      <c r="F504" s="35"/>
      <c r="G504" s="35"/>
      <c r="H504" s="35"/>
      <c r="I504" s="35"/>
      <c r="J504" s="35"/>
      <c r="K504" s="35"/>
      <c r="L504" s="35"/>
      <c r="M504" s="35"/>
      <c r="N504" s="35"/>
      <c r="O504" s="35"/>
      <c r="P504" s="35"/>
      <c r="Q504" s="35"/>
    </row>
    <row r="505" spans="2:17" x14ac:dyDescent="0.3">
      <c r="B505" s="35"/>
      <c r="C505" s="35"/>
      <c r="D505" s="35"/>
      <c r="E505" s="35"/>
      <c r="F505" s="35"/>
      <c r="G505" s="35"/>
      <c r="H505" s="35"/>
      <c r="I505" s="35"/>
      <c r="J505" s="35"/>
      <c r="K505" s="35"/>
      <c r="L505" s="35"/>
      <c r="M505" s="35"/>
      <c r="N505" s="35"/>
      <c r="O505" s="35"/>
      <c r="P505" s="35"/>
      <c r="Q505" s="35"/>
    </row>
    <row r="506" spans="2:17" x14ac:dyDescent="0.3">
      <c r="B506" s="35"/>
      <c r="C506" s="35"/>
      <c r="D506" s="35"/>
      <c r="E506" s="35"/>
      <c r="F506" s="35"/>
      <c r="G506" s="35"/>
      <c r="H506" s="35"/>
      <c r="I506" s="35"/>
      <c r="J506" s="35"/>
      <c r="K506" s="35"/>
      <c r="L506" s="35"/>
      <c r="M506" s="35"/>
      <c r="N506" s="35"/>
      <c r="O506" s="35"/>
      <c r="P506" s="35"/>
      <c r="Q506" s="35"/>
    </row>
    <row r="507" spans="2:17" x14ac:dyDescent="0.3">
      <c r="B507" s="35"/>
      <c r="C507" s="35"/>
      <c r="D507" s="35"/>
      <c r="E507" s="35"/>
      <c r="F507" s="35"/>
      <c r="G507" s="35"/>
      <c r="H507" s="35"/>
      <c r="I507" s="35"/>
      <c r="J507" s="35"/>
      <c r="K507" s="35"/>
      <c r="L507" s="35"/>
      <c r="M507" s="35"/>
      <c r="N507" s="35"/>
      <c r="O507" s="35"/>
      <c r="P507" s="35"/>
      <c r="Q507" s="35"/>
    </row>
    <row r="508" spans="2:17" x14ac:dyDescent="0.3">
      <c r="B508" s="35"/>
      <c r="C508" s="35"/>
      <c r="D508" s="35"/>
      <c r="E508" s="35"/>
      <c r="F508" s="35"/>
      <c r="G508" s="35"/>
      <c r="H508" s="35"/>
      <c r="I508" s="35"/>
      <c r="J508" s="35"/>
      <c r="K508" s="35"/>
      <c r="L508" s="35"/>
      <c r="M508" s="35"/>
      <c r="N508" s="35"/>
      <c r="O508" s="35"/>
      <c r="P508" s="35"/>
      <c r="Q508" s="35"/>
    </row>
    <row r="509" spans="2:17" x14ac:dyDescent="0.3">
      <c r="B509" s="35"/>
      <c r="C509" s="35"/>
      <c r="D509" s="35"/>
      <c r="E509" s="35"/>
      <c r="F509" s="35"/>
      <c r="G509" s="35"/>
      <c r="H509" s="35"/>
      <c r="I509" s="35"/>
      <c r="J509" s="35"/>
      <c r="K509" s="35"/>
      <c r="L509" s="35"/>
      <c r="M509" s="35"/>
      <c r="N509" s="35"/>
      <c r="O509" s="35"/>
      <c r="P509" s="35"/>
      <c r="Q509" s="35"/>
    </row>
    <row r="510" spans="2:17" x14ac:dyDescent="0.3">
      <c r="B510" s="35"/>
      <c r="C510" s="35"/>
      <c r="D510" s="35"/>
      <c r="E510" s="35"/>
      <c r="F510" s="35"/>
      <c r="G510" s="35"/>
      <c r="H510" s="35"/>
      <c r="I510" s="35"/>
      <c r="J510" s="35"/>
      <c r="K510" s="35"/>
      <c r="L510" s="35"/>
      <c r="M510" s="35"/>
      <c r="N510" s="35"/>
      <c r="O510" s="35"/>
      <c r="P510" s="35"/>
      <c r="Q510" s="35"/>
    </row>
    <row r="511" spans="2:17" x14ac:dyDescent="0.3">
      <c r="B511" s="35"/>
      <c r="C511" s="35"/>
      <c r="D511" s="35"/>
      <c r="E511" s="35"/>
      <c r="F511" s="35"/>
      <c r="G511" s="35"/>
      <c r="H511" s="35"/>
      <c r="I511" s="35"/>
      <c r="J511" s="35"/>
      <c r="K511" s="35"/>
      <c r="L511" s="35"/>
      <c r="M511" s="35"/>
      <c r="N511" s="35"/>
      <c r="O511" s="35"/>
      <c r="P511" s="35"/>
      <c r="Q511" s="35"/>
    </row>
    <row r="512" spans="2:17" x14ac:dyDescent="0.3">
      <c r="B512" s="35"/>
      <c r="C512" s="35"/>
      <c r="D512" s="35"/>
      <c r="E512" s="35"/>
      <c r="F512" s="35"/>
      <c r="G512" s="35"/>
      <c r="H512" s="35"/>
      <c r="I512" s="35"/>
      <c r="J512" s="35"/>
      <c r="K512" s="35"/>
      <c r="L512" s="35"/>
      <c r="M512" s="35"/>
      <c r="N512" s="35"/>
      <c r="O512" s="35"/>
      <c r="P512" s="35"/>
      <c r="Q512" s="35"/>
    </row>
    <row r="513" spans="2:17" x14ac:dyDescent="0.3">
      <c r="B513" s="35"/>
      <c r="C513" s="35"/>
      <c r="D513" s="35"/>
      <c r="E513" s="35"/>
      <c r="F513" s="35"/>
      <c r="G513" s="35"/>
      <c r="H513" s="35"/>
      <c r="I513" s="35"/>
      <c r="J513" s="35"/>
      <c r="K513" s="35"/>
      <c r="L513" s="35"/>
      <c r="M513" s="35"/>
      <c r="N513" s="35"/>
      <c r="O513" s="35"/>
      <c r="P513" s="35"/>
      <c r="Q513" s="35"/>
    </row>
    <row r="514" spans="2:17" x14ac:dyDescent="0.3">
      <c r="B514" s="35"/>
      <c r="C514" s="35"/>
      <c r="D514" s="35"/>
      <c r="E514" s="35"/>
      <c r="F514" s="35"/>
      <c r="G514" s="35"/>
      <c r="H514" s="35"/>
      <c r="I514" s="35"/>
      <c r="J514" s="35"/>
      <c r="K514" s="35"/>
      <c r="L514" s="35"/>
      <c r="M514" s="35"/>
      <c r="N514" s="35"/>
      <c r="O514" s="35"/>
      <c r="P514" s="35"/>
      <c r="Q514" s="35"/>
    </row>
    <row r="515" spans="2:17" x14ac:dyDescent="0.3">
      <c r="B515" s="35"/>
      <c r="C515" s="35"/>
      <c r="D515" s="35"/>
      <c r="E515" s="35"/>
      <c r="F515" s="35"/>
      <c r="G515" s="35"/>
      <c r="H515" s="35"/>
      <c r="I515" s="35"/>
      <c r="J515" s="35"/>
      <c r="K515" s="35"/>
      <c r="L515" s="35"/>
      <c r="M515" s="35"/>
      <c r="N515" s="35"/>
      <c r="O515" s="35"/>
      <c r="P515" s="35"/>
      <c r="Q515" s="35"/>
    </row>
    <row r="516" spans="2:17" x14ac:dyDescent="0.3">
      <c r="B516" s="35"/>
      <c r="C516" s="35"/>
      <c r="D516" s="35"/>
      <c r="E516" s="35"/>
      <c r="F516" s="35"/>
      <c r="G516" s="35"/>
      <c r="H516" s="35"/>
      <c r="I516" s="35"/>
      <c r="J516" s="35"/>
      <c r="K516" s="35"/>
      <c r="L516" s="35"/>
      <c r="M516" s="35"/>
      <c r="N516" s="35"/>
      <c r="O516" s="35"/>
      <c r="P516" s="35"/>
      <c r="Q516" s="35"/>
    </row>
    <row r="517" spans="2:17" x14ac:dyDescent="0.3">
      <c r="B517" s="35"/>
      <c r="C517" s="35"/>
      <c r="D517" s="35"/>
      <c r="E517" s="35"/>
      <c r="F517" s="35"/>
      <c r="G517" s="35"/>
      <c r="H517" s="35"/>
      <c r="I517" s="35"/>
      <c r="J517" s="35"/>
      <c r="K517" s="35"/>
      <c r="L517" s="35"/>
      <c r="M517" s="35"/>
      <c r="N517" s="35"/>
      <c r="O517" s="35"/>
      <c r="P517" s="35"/>
      <c r="Q517" s="35"/>
    </row>
    <row r="518" spans="2:17" x14ac:dyDescent="0.3">
      <c r="B518" s="35"/>
      <c r="C518" s="35"/>
      <c r="D518" s="35"/>
      <c r="E518" s="35"/>
      <c r="F518" s="35"/>
      <c r="G518" s="35"/>
      <c r="H518" s="35"/>
      <c r="I518" s="35"/>
      <c r="J518" s="35"/>
      <c r="K518" s="35"/>
      <c r="L518" s="35"/>
      <c r="M518" s="35"/>
      <c r="N518" s="35"/>
      <c r="O518" s="35"/>
      <c r="P518" s="35"/>
      <c r="Q518" s="35"/>
    </row>
    <row r="519" spans="2:17" x14ac:dyDescent="0.3">
      <c r="B519" s="35"/>
      <c r="C519" s="35"/>
      <c r="D519" s="35"/>
      <c r="E519" s="35"/>
      <c r="F519" s="35"/>
      <c r="G519" s="35"/>
      <c r="H519" s="35"/>
      <c r="I519" s="35"/>
      <c r="J519" s="35"/>
      <c r="K519" s="35"/>
      <c r="L519" s="35"/>
      <c r="M519" s="35"/>
      <c r="N519" s="35"/>
      <c r="O519" s="35"/>
      <c r="P519" s="35"/>
      <c r="Q519" s="35"/>
    </row>
    <row r="520" spans="2:17" x14ac:dyDescent="0.3">
      <c r="B520" s="35"/>
      <c r="C520" s="35"/>
      <c r="D520" s="35"/>
      <c r="E520" s="35"/>
      <c r="F520" s="35"/>
      <c r="G520" s="35"/>
      <c r="H520" s="35"/>
      <c r="I520" s="35"/>
      <c r="J520" s="35"/>
      <c r="K520" s="35"/>
      <c r="L520" s="35"/>
      <c r="M520" s="35"/>
      <c r="N520" s="35"/>
      <c r="O520" s="35"/>
      <c r="P520" s="35"/>
      <c r="Q520" s="35"/>
    </row>
    <row r="521" spans="2:17" x14ac:dyDescent="0.3">
      <c r="B521" s="35"/>
      <c r="C521" s="35"/>
      <c r="D521" s="35"/>
      <c r="E521" s="35"/>
      <c r="F521" s="35"/>
      <c r="G521" s="35"/>
      <c r="H521" s="35"/>
      <c r="I521" s="35"/>
      <c r="J521" s="35"/>
      <c r="K521" s="35"/>
      <c r="L521" s="35"/>
      <c r="M521" s="35"/>
      <c r="N521" s="35"/>
      <c r="O521" s="35"/>
      <c r="P521" s="35"/>
      <c r="Q521" s="35"/>
    </row>
    <row r="522" spans="2:17" x14ac:dyDescent="0.3">
      <c r="B522" s="35"/>
      <c r="C522" s="35"/>
      <c r="D522" s="35"/>
      <c r="E522" s="35"/>
      <c r="F522" s="35"/>
      <c r="G522" s="35"/>
      <c r="H522" s="35"/>
      <c r="I522" s="35"/>
      <c r="J522" s="35"/>
      <c r="K522" s="35"/>
      <c r="L522" s="35"/>
      <c r="M522" s="35"/>
      <c r="N522" s="35"/>
      <c r="O522" s="35"/>
      <c r="P522" s="35"/>
      <c r="Q522" s="35"/>
    </row>
    <row r="523" spans="2:17" x14ac:dyDescent="0.3">
      <c r="B523" s="35"/>
      <c r="C523" s="35"/>
      <c r="D523" s="35"/>
      <c r="E523" s="35"/>
      <c r="F523" s="35"/>
      <c r="G523" s="35"/>
      <c r="H523" s="35"/>
      <c r="I523" s="35"/>
      <c r="J523" s="35"/>
      <c r="K523" s="35"/>
      <c r="L523" s="35"/>
      <c r="M523" s="35"/>
      <c r="N523" s="35"/>
      <c r="O523" s="35"/>
      <c r="P523" s="35"/>
      <c r="Q523" s="35"/>
    </row>
    <row r="524" spans="2:17" x14ac:dyDescent="0.3">
      <c r="B524" s="35"/>
      <c r="C524" s="35"/>
      <c r="D524" s="35"/>
      <c r="E524" s="35"/>
      <c r="F524" s="35"/>
      <c r="G524" s="35"/>
      <c r="H524" s="35"/>
      <c r="I524" s="35"/>
      <c r="J524" s="35"/>
      <c r="K524" s="35"/>
      <c r="L524" s="35"/>
      <c r="M524" s="35"/>
      <c r="N524" s="35"/>
      <c r="O524" s="35"/>
      <c r="P524" s="35"/>
      <c r="Q524" s="35"/>
    </row>
    <row r="525" spans="2:17" x14ac:dyDescent="0.3">
      <c r="B525" s="35"/>
      <c r="C525" s="35"/>
      <c r="D525" s="35"/>
      <c r="E525" s="35"/>
      <c r="F525" s="35"/>
      <c r="G525" s="35"/>
      <c r="H525" s="35"/>
      <c r="I525" s="35"/>
      <c r="J525" s="35"/>
      <c r="K525" s="35"/>
      <c r="L525" s="35"/>
      <c r="M525" s="35"/>
      <c r="N525" s="35"/>
      <c r="O525" s="35"/>
      <c r="P525" s="35"/>
      <c r="Q525" s="35"/>
    </row>
    <row r="526" spans="2:17" x14ac:dyDescent="0.3">
      <c r="B526" s="35"/>
      <c r="C526" s="35"/>
      <c r="D526" s="35"/>
      <c r="E526" s="35"/>
      <c r="F526" s="35"/>
      <c r="G526" s="35"/>
      <c r="H526" s="35"/>
      <c r="I526" s="35"/>
      <c r="J526" s="35"/>
      <c r="K526" s="35"/>
      <c r="L526" s="35"/>
      <c r="M526" s="35"/>
      <c r="N526" s="35"/>
      <c r="O526" s="35"/>
      <c r="P526" s="35"/>
      <c r="Q526" s="35"/>
    </row>
    <row r="527" spans="2:17" x14ac:dyDescent="0.3">
      <c r="B527" s="35"/>
      <c r="C527" s="35"/>
      <c r="D527" s="35"/>
      <c r="E527" s="35"/>
      <c r="F527" s="35"/>
      <c r="G527" s="35"/>
      <c r="H527" s="35"/>
      <c r="I527" s="35"/>
      <c r="J527" s="35"/>
      <c r="K527" s="35"/>
      <c r="L527" s="35"/>
      <c r="M527" s="35"/>
      <c r="N527" s="35"/>
      <c r="O527" s="35"/>
      <c r="P527" s="35"/>
      <c r="Q527" s="35"/>
    </row>
    <row r="528" spans="2:17" x14ac:dyDescent="0.3">
      <c r="B528" s="35"/>
      <c r="C528" s="35"/>
      <c r="D528" s="35"/>
      <c r="E528" s="35"/>
      <c r="F528" s="35"/>
      <c r="G528" s="35"/>
      <c r="H528" s="35"/>
      <c r="I528" s="35"/>
      <c r="J528" s="35"/>
      <c r="K528" s="35"/>
      <c r="L528" s="35"/>
      <c r="M528" s="35"/>
      <c r="N528" s="35"/>
      <c r="O528" s="35"/>
      <c r="P528" s="35"/>
      <c r="Q528" s="35"/>
    </row>
    <row r="529" spans="2:17" x14ac:dyDescent="0.3">
      <c r="B529" s="35"/>
      <c r="C529" s="35"/>
      <c r="D529" s="35"/>
      <c r="E529" s="35"/>
      <c r="F529" s="35"/>
      <c r="G529" s="35"/>
      <c r="H529" s="35"/>
      <c r="I529" s="35"/>
      <c r="J529" s="35"/>
      <c r="K529" s="35"/>
      <c r="L529" s="35"/>
      <c r="M529" s="35"/>
      <c r="N529" s="35"/>
      <c r="O529" s="35"/>
      <c r="P529" s="35"/>
      <c r="Q529" s="35"/>
    </row>
    <row r="530" spans="2:17" x14ac:dyDescent="0.3">
      <c r="B530" s="35"/>
      <c r="C530" s="35"/>
      <c r="D530" s="35"/>
      <c r="E530" s="35"/>
      <c r="F530" s="35"/>
      <c r="G530" s="35"/>
      <c r="H530" s="35"/>
      <c r="I530" s="35"/>
      <c r="J530" s="35"/>
      <c r="K530" s="35"/>
      <c r="L530" s="35"/>
      <c r="M530" s="35"/>
      <c r="N530" s="35"/>
      <c r="O530" s="35"/>
      <c r="P530" s="35"/>
      <c r="Q530" s="35"/>
    </row>
    <row r="531" spans="2:17" x14ac:dyDescent="0.3">
      <c r="B531" s="35"/>
      <c r="C531" s="35"/>
      <c r="D531" s="35"/>
      <c r="E531" s="35"/>
      <c r="F531" s="35"/>
      <c r="G531" s="35"/>
      <c r="H531" s="35"/>
      <c r="I531" s="35"/>
      <c r="J531" s="35"/>
      <c r="K531" s="35"/>
      <c r="L531" s="35"/>
      <c r="M531" s="35"/>
      <c r="N531" s="35"/>
      <c r="O531" s="35"/>
      <c r="P531" s="35"/>
      <c r="Q531" s="35"/>
    </row>
    <row r="532" spans="2:17" x14ac:dyDescent="0.3">
      <c r="B532" s="35"/>
      <c r="C532" s="35"/>
      <c r="D532" s="35"/>
      <c r="E532" s="35"/>
      <c r="F532" s="35"/>
      <c r="G532" s="35"/>
      <c r="H532" s="35"/>
      <c r="I532" s="35"/>
      <c r="J532" s="35"/>
      <c r="K532" s="35"/>
      <c r="L532" s="35"/>
      <c r="M532" s="35"/>
      <c r="N532" s="35"/>
      <c r="O532" s="35"/>
      <c r="P532" s="35"/>
      <c r="Q532" s="35"/>
    </row>
    <row r="533" spans="2:17" x14ac:dyDescent="0.3">
      <c r="B533" s="35"/>
      <c r="C533" s="35"/>
      <c r="D533" s="35"/>
      <c r="E533" s="35"/>
      <c r="F533" s="35"/>
      <c r="G533" s="35"/>
      <c r="H533" s="35"/>
      <c r="I533" s="35"/>
      <c r="J533" s="35"/>
      <c r="K533" s="35"/>
      <c r="L533" s="35"/>
      <c r="M533" s="35"/>
      <c r="N533" s="35"/>
      <c r="O533" s="35"/>
      <c r="P533" s="35"/>
      <c r="Q533" s="35"/>
    </row>
    <row r="534" spans="2:17" x14ac:dyDescent="0.3">
      <c r="B534" s="35"/>
      <c r="C534" s="35"/>
      <c r="D534" s="35"/>
      <c r="E534" s="35"/>
      <c r="F534" s="35"/>
      <c r="G534" s="35"/>
      <c r="H534" s="35"/>
      <c r="I534" s="35"/>
      <c r="J534" s="35"/>
      <c r="K534" s="35"/>
      <c r="L534" s="35"/>
      <c r="M534" s="35"/>
      <c r="N534" s="35"/>
      <c r="O534" s="35"/>
      <c r="P534" s="35"/>
      <c r="Q534" s="35"/>
    </row>
    <row r="535" spans="2:17" x14ac:dyDescent="0.3">
      <c r="B535" s="35"/>
      <c r="C535" s="35"/>
      <c r="D535" s="35"/>
      <c r="E535" s="35"/>
      <c r="F535" s="35"/>
      <c r="G535" s="35"/>
      <c r="H535" s="35"/>
      <c r="I535" s="35"/>
      <c r="J535" s="35"/>
      <c r="K535" s="35"/>
      <c r="L535" s="35"/>
      <c r="M535" s="35"/>
      <c r="N535" s="35"/>
      <c r="O535" s="35"/>
      <c r="P535" s="35"/>
      <c r="Q535" s="35"/>
    </row>
    <row r="536" spans="2:17" x14ac:dyDescent="0.3">
      <c r="B536" s="35"/>
      <c r="C536" s="35"/>
      <c r="D536" s="35"/>
      <c r="E536" s="35"/>
      <c r="F536" s="35"/>
      <c r="G536" s="35"/>
      <c r="H536" s="35"/>
      <c r="I536" s="35"/>
      <c r="J536" s="35"/>
      <c r="K536" s="35"/>
      <c r="L536" s="35"/>
      <c r="M536" s="35"/>
      <c r="N536" s="35"/>
      <c r="O536" s="35"/>
      <c r="P536" s="35"/>
      <c r="Q536" s="35"/>
    </row>
    <row r="537" spans="2:17" x14ac:dyDescent="0.3">
      <c r="B537" s="35"/>
      <c r="C537" s="35"/>
      <c r="D537" s="35"/>
      <c r="E537" s="35"/>
      <c r="F537" s="35"/>
      <c r="G537" s="35"/>
      <c r="H537" s="35"/>
      <c r="I537" s="35"/>
      <c r="J537" s="35"/>
      <c r="K537" s="35"/>
      <c r="L537" s="35"/>
      <c r="M537" s="35"/>
      <c r="N537" s="35"/>
      <c r="O537" s="35"/>
      <c r="P537" s="35"/>
      <c r="Q537" s="35"/>
    </row>
    <row r="538" spans="2:17" x14ac:dyDescent="0.3">
      <c r="B538" s="35"/>
      <c r="C538" s="35"/>
      <c r="D538" s="35"/>
      <c r="E538" s="35"/>
      <c r="F538" s="35"/>
      <c r="G538" s="35"/>
      <c r="H538" s="35"/>
      <c r="I538" s="35"/>
      <c r="J538" s="35"/>
      <c r="K538" s="35"/>
      <c r="L538" s="35"/>
      <c r="M538" s="35"/>
      <c r="N538" s="35"/>
      <c r="O538" s="35"/>
      <c r="P538" s="35"/>
      <c r="Q538" s="35"/>
    </row>
    <row r="539" spans="2:17" x14ac:dyDescent="0.3">
      <c r="B539" s="35"/>
      <c r="C539" s="35"/>
      <c r="D539" s="35"/>
      <c r="E539" s="35"/>
      <c r="F539" s="35"/>
      <c r="G539" s="35"/>
      <c r="H539" s="35"/>
      <c r="I539" s="35"/>
      <c r="J539" s="35"/>
      <c r="K539" s="35"/>
      <c r="L539" s="35"/>
      <c r="M539" s="35"/>
      <c r="N539" s="35"/>
      <c r="O539" s="35"/>
      <c r="P539" s="35"/>
      <c r="Q539" s="35"/>
    </row>
    <row r="540" spans="2:17" x14ac:dyDescent="0.3">
      <c r="B540" s="35"/>
      <c r="C540" s="35"/>
      <c r="D540" s="35"/>
      <c r="E540" s="35"/>
      <c r="F540" s="35"/>
      <c r="G540" s="35"/>
      <c r="H540" s="35"/>
      <c r="I540" s="35"/>
      <c r="J540" s="35"/>
      <c r="K540" s="35"/>
      <c r="L540" s="35"/>
      <c r="M540" s="35"/>
      <c r="N540" s="35"/>
      <c r="O540" s="35"/>
      <c r="P540" s="35"/>
      <c r="Q540" s="35"/>
    </row>
    <row r="541" spans="2:17" x14ac:dyDescent="0.3">
      <c r="B541" s="35"/>
      <c r="C541" s="35"/>
      <c r="D541" s="35"/>
      <c r="E541" s="35"/>
      <c r="F541" s="35"/>
      <c r="G541" s="35"/>
      <c r="H541" s="35"/>
      <c r="I541" s="35"/>
      <c r="J541" s="35"/>
      <c r="K541" s="35"/>
      <c r="L541" s="35"/>
      <c r="M541" s="35"/>
      <c r="N541" s="35"/>
      <c r="O541" s="35"/>
      <c r="P541" s="35"/>
      <c r="Q541" s="35"/>
    </row>
    <row r="542" spans="2:17" x14ac:dyDescent="0.3">
      <c r="B542" s="35"/>
      <c r="C542" s="35"/>
      <c r="D542" s="35"/>
      <c r="E542" s="35"/>
      <c r="F542" s="35"/>
      <c r="G542" s="35"/>
      <c r="H542" s="35"/>
      <c r="I542" s="35"/>
      <c r="J542" s="35"/>
      <c r="K542" s="35"/>
      <c r="L542" s="35"/>
      <c r="M542" s="35"/>
      <c r="N542" s="35"/>
      <c r="O542" s="35"/>
      <c r="P542" s="35"/>
      <c r="Q542" s="35"/>
    </row>
    <row r="543" spans="2:17" x14ac:dyDescent="0.3">
      <c r="B543" s="35"/>
      <c r="C543" s="35"/>
      <c r="D543" s="35"/>
      <c r="E543" s="35"/>
      <c r="F543" s="35"/>
      <c r="G543" s="35"/>
      <c r="H543" s="35"/>
      <c r="I543" s="35"/>
      <c r="J543" s="35"/>
      <c r="K543" s="35"/>
      <c r="L543" s="35"/>
      <c r="M543" s="35"/>
      <c r="N543" s="35"/>
      <c r="O543" s="35"/>
      <c r="P543" s="35"/>
      <c r="Q543" s="35"/>
    </row>
    <row r="544" spans="2:17" x14ac:dyDescent="0.3">
      <c r="B544" s="35"/>
      <c r="C544" s="35"/>
      <c r="D544" s="35"/>
      <c r="E544" s="35"/>
      <c r="F544" s="35"/>
      <c r="G544" s="35"/>
      <c r="H544" s="35"/>
      <c r="I544" s="35"/>
      <c r="J544" s="35"/>
      <c r="K544" s="35"/>
      <c r="L544" s="35"/>
      <c r="M544" s="35"/>
      <c r="N544" s="35"/>
      <c r="O544" s="35"/>
      <c r="P544" s="35"/>
      <c r="Q544" s="35"/>
    </row>
    <row r="545" spans="2:17" x14ac:dyDescent="0.3">
      <c r="B545" s="35"/>
      <c r="C545" s="35"/>
      <c r="D545" s="35"/>
      <c r="E545" s="35"/>
      <c r="F545" s="35"/>
      <c r="G545" s="35"/>
      <c r="H545" s="35"/>
      <c r="I545" s="35"/>
      <c r="J545" s="35"/>
      <c r="K545" s="35"/>
      <c r="L545" s="35"/>
      <c r="M545" s="35"/>
      <c r="N545" s="35"/>
      <c r="O545" s="35"/>
      <c r="P545" s="35"/>
      <c r="Q545" s="35"/>
    </row>
    <row r="546" spans="2:17" x14ac:dyDescent="0.3">
      <c r="B546" s="35"/>
      <c r="C546" s="35"/>
      <c r="D546" s="35"/>
      <c r="E546" s="35"/>
      <c r="F546" s="35"/>
      <c r="G546" s="35"/>
      <c r="H546" s="35"/>
      <c r="I546" s="35"/>
      <c r="J546" s="35"/>
      <c r="K546" s="35"/>
      <c r="L546" s="35"/>
      <c r="M546" s="35"/>
      <c r="N546" s="35"/>
      <c r="O546" s="35"/>
      <c r="P546" s="35"/>
      <c r="Q546" s="35"/>
    </row>
    <row r="547" spans="2:17" x14ac:dyDescent="0.3">
      <c r="B547" s="35"/>
      <c r="C547" s="35"/>
      <c r="D547" s="35"/>
      <c r="E547" s="35"/>
      <c r="F547" s="35"/>
      <c r="G547" s="35"/>
      <c r="H547" s="35"/>
      <c r="I547" s="35"/>
      <c r="J547" s="35"/>
      <c r="K547" s="35"/>
      <c r="L547" s="35"/>
      <c r="M547" s="35"/>
      <c r="N547" s="35"/>
      <c r="O547" s="35"/>
      <c r="P547" s="35"/>
      <c r="Q547" s="35"/>
    </row>
    <row r="548" spans="2:17" x14ac:dyDescent="0.3">
      <c r="B548" s="35"/>
      <c r="C548" s="35"/>
      <c r="D548" s="35"/>
      <c r="E548" s="35"/>
      <c r="F548" s="35"/>
      <c r="G548" s="35"/>
      <c r="H548" s="35"/>
      <c r="I548" s="35"/>
      <c r="J548" s="35"/>
      <c r="K548" s="35"/>
      <c r="L548" s="35"/>
      <c r="M548" s="35"/>
      <c r="N548" s="35"/>
      <c r="O548" s="35"/>
      <c r="P548" s="35"/>
      <c r="Q548" s="35"/>
    </row>
    <row r="549" spans="2:17" x14ac:dyDescent="0.3">
      <c r="B549" s="35"/>
      <c r="C549" s="35"/>
      <c r="D549" s="35"/>
      <c r="E549" s="35"/>
      <c r="F549" s="35"/>
      <c r="G549" s="35"/>
      <c r="H549" s="35"/>
      <c r="I549" s="35"/>
      <c r="J549" s="35"/>
      <c r="K549" s="35"/>
      <c r="L549" s="35"/>
      <c r="M549" s="35"/>
      <c r="N549" s="35"/>
      <c r="O549" s="35"/>
      <c r="P549" s="35"/>
      <c r="Q549" s="35"/>
    </row>
    <row r="550" spans="2:17" x14ac:dyDescent="0.3">
      <c r="B550" s="35"/>
      <c r="C550" s="35"/>
      <c r="D550" s="35"/>
      <c r="E550" s="35"/>
      <c r="F550" s="35"/>
      <c r="G550" s="35"/>
      <c r="H550" s="35"/>
      <c r="I550" s="35"/>
      <c r="J550" s="35"/>
      <c r="K550" s="35"/>
      <c r="L550" s="35"/>
      <c r="M550" s="35"/>
      <c r="N550" s="35"/>
      <c r="O550" s="35"/>
      <c r="P550" s="35"/>
      <c r="Q550" s="35"/>
    </row>
    <row r="551" spans="2:17" x14ac:dyDescent="0.3">
      <c r="B551" s="35"/>
      <c r="C551" s="35"/>
      <c r="D551" s="35"/>
      <c r="E551" s="35"/>
      <c r="F551" s="35"/>
      <c r="G551" s="35"/>
      <c r="H551" s="35"/>
      <c r="I551" s="35"/>
      <c r="J551" s="35"/>
      <c r="K551" s="35"/>
      <c r="L551" s="35"/>
      <c r="M551" s="35"/>
      <c r="N551" s="35"/>
      <c r="O551" s="35"/>
      <c r="P551" s="35"/>
      <c r="Q551" s="35"/>
    </row>
    <row r="552" spans="2:17" x14ac:dyDescent="0.3">
      <c r="B552" s="35"/>
      <c r="C552" s="35"/>
      <c r="D552" s="35"/>
      <c r="E552" s="35"/>
      <c r="F552" s="35"/>
      <c r="G552" s="35"/>
      <c r="H552" s="35"/>
      <c r="I552" s="35"/>
      <c r="J552" s="35"/>
      <c r="K552" s="35"/>
      <c r="L552" s="35"/>
      <c r="M552" s="35"/>
      <c r="N552" s="35"/>
      <c r="O552" s="35"/>
      <c r="P552" s="35"/>
      <c r="Q552" s="35"/>
    </row>
    <row r="553" spans="2:17" x14ac:dyDescent="0.3">
      <c r="B553" s="35"/>
      <c r="C553" s="35"/>
      <c r="D553" s="35"/>
      <c r="E553" s="35"/>
      <c r="F553" s="35"/>
      <c r="G553" s="35"/>
      <c r="H553" s="35"/>
      <c r="I553" s="35"/>
      <c r="J553" s="35"/>
      <c r="K553" s="35"/>
      <c r="L553" s="35"/>
      <c r="M553" s="35"/>
      <c r="N553" s="35"/>
      <c r="O553" s="35"/>
      <c r="P553" s="35"/>
      <c r="Q553" s="35"/>
    </row>
    <row r="554" spans="2:17" x14ac:dyDescent="0.3">
      <c r="B554" s="35"/>
      <c r="C554" s="35"/>
      <c r="D554" s="35"/>
      <c r="E554" s="35"/>
      <c r="F554" s="35"/>
      <c r="G554" s="35"/>
      <c r="H554" s="35"/>
      <c r="I554" s="35"/>
      <c r="J554" s="35"/>
      <c r="K554" s="35"/>
      <c r="L554" s="35"/>
      <c r="M554" s="35"/>
      <c r="N554" s="35"/>
      <c r="O554" s="35"/>
      <c r="P554" s="35"/>
      <c r="Q554" s="35"/>
    </row>
    <row r="555" spans="2:17" x14ac:dyDescent="0.3">
      <c r="B555" s="35"/>
      <c r="C555" s="35"/>
      <c r="D555" s="35"/>
      <c r="E555" s="35"/>
      <c r="F555" s="35"/>
      <c r="G555" s="35"/>
      <c r="H555" s="35"/>
      <c r="I555" s="35"/>
      <c r="J555" s="35"/>
      <c r="K555" s="35"/>
      <c r="L555" s="35"/>
      <c r="M555" s="35"/>
      <c r="N555" s="35"/>
      <c r="O555" s="35"/>
      <c r="P555" s="35"/>
      <c r="Q555" s="35"/>
    </row>
    <row r="556" spans="2:17" x14ac:dyDescent="0.3">
      <c r="B556" s="35"/>
      <c r="C556" s="35"/>
      <c r="D556" s="35"/>
      <c r="E556" s="35"/>
      <c r="F556" s="35"/>
      <c r="G556" s="35"/>
      <c r="H556" s="35"/>
      <c r="I556" s="35"/>
      <c r="J556" s="35"/>
      <c r="K556" s="35"/>
      <c r="L556" s="35"/>
      <c r="M556" s="35"/>
      <c r="N556" s="35"/>
      <c r="O556" s="35"/>
      <c r="P556" s="35"/>
      <c r="Q556" s="35"/>
    </row>
    <row r="557" spans="2:17" x14ac:dyDescent="0.3">
      <c r="B557" s="35"/>
      <c r="C557" s="35"/>
      <c r="D557" s="35"/>
      <c r="E557" s="35"/>
      <c r="F557" s="35"/>
      <c r="G557" s="35"/>
      <c r="H557" s="35"/>
      <c r="I557" s="35"/>
      <c r="J557" s="35"/>
      <c r="K557" s="35"/>
      <c r="L557" s="35"/>
      <c r="M557" s="35"/>
      <c r="N557" s="35"/>
      <c r="O557" s="35"/>
      <c r="P557" s="35"/>
      <c r="Q557" s="35"/>
    </row>
    <row r="558" spans="2:17" x14ac:dyDescent="0.3">
      <c r="B558" s="35"/>
      <c r="C558" s="35"/>
      <c r="D558" s="35"/>
      <c r="E558" s="35"/>
      <c r="F558" s="35"/>
      <c r="G558" s="35"/>
      <c r="H558" s="35"/>
      <c r="I558" s="35"/>
      <c r="J558" s="35"/>
      <c r="K558" s="35"/>
      <c r="L558" s="35"/>
      <c r="M558" s="35"/>
      <c r="N558" s="35"/>
      <c r="O558" s="35"/>
      <c r="P558" s="35"/>
      <c r="Q558" s="35"/>
    </row>
    <row r="559" spans="2:17" x14ac:dyDescent="0.3">
      <c r="B559" s="35"/>
      <c r="C559" s="35"/>
      <c r="D559" s="35"/>
      <c r="E559" s="35"/>
      <c r="F559" s="35"/>
      <c r="G559" s="35"/>
      <c r="H559" s="35"/>
      <c r="I559" s="35"/>
      <c r="J559" s="35"/>
      <c r="K559" s="35"/>
      <c r="L559" s="35"/>
      <c r="M559" s="35"/>
      <c r="N559" s="35"/>
      <c r="O559" s="35"/>
      <c r="P559" s="35"/>
      <c r="Q559" s="35"/>
    </row>
    <row r="560" spans="2:17" x14ac:dyDescent="0.3">
      <c r="B560" s="35"/>
      <c r="C560" s="35"/>
      <c r="D560" s="35"/>
      <c r="E560" s="35"/>
      <c r="F560" s="35"/>
      <c r="G560" s="35"/>
      <c r="H560" s="35"/>
      <c r="I560" s="35"/>
      <c r="J560" s="35"/>
      <c r="K560" s="35"/>
      <c r="L560" s="35"/>
      <c r="M560" s="35"/>
      <c r="N560" s="35"/>
      <c r="O560" s="35"/>
      <c r="P560" s="35"/>
      <c r="Q560" s="35"/>
    </row>
    <row r="561" spans="2:17" x14ac:dyDescent="0.3">
      <c r="B561" s="35"/>
      <c r="C561" s="35"/>
      <c r="D561" s="35"/>
      <c r="E561" s="35"/>
      <c r="F561" s="35"/>
      <c r="G561" s="35"/>
      <c r="H561" s="35"/>
      <c r="I561" s="35"/>
      <c r="J561" s="35"/>
      <c r="K561" s="35"/>
      <c r="L561" s="35"/>
      <c r="M561" s="35"/>
      <c r="N561" s="35"/>
      <c r="O561" s="35"/>
      <c r="P561" s="35"/>
      <c r="Q561" s="35"/>
    </row>
    <row r="562" spans="2:17" x14ac:dyDescent="0.3">
      <c r="B562" s="35"/>
      <c r="C562" s="35"/>
      <c r="D562" s="35"/>
      <c r="E562" s="35"/>
      <c r="F562" s="35"/>
      <c r="G562" s="35"/>
      <c r="H562" s="35"/>
      <c r="I562" s="35"/>
      <c r="J562" s="35"/>
      <c r="K562" s="35"/>
      <c r="L562" s="35"/>
      <c r="M562" s="35"/>
      <c r="N562" s="35"/>
      <c r="O562" s="35"/>
      <c r="P562" s="35"/>
      <c r="Q562" s="35"/>
    </row>
    <row r="563" spans="2:17" x14ac:dyDescent="0.3">
      <c r="B563" s="35"/>
      <c r="C563" s="35"/>
      <c r="D563" s="35"/>
      <c r="E563" s="35"/>
      <c r="F563" s="35"/>
      <c r="G563" s="35"/>
      <c r="H563" s="35"/>
      <c r="I563" s="35"/>
      <c r="J563" s="35"/>
      <c r="K563" s="35"/>
      <c r="L563" s="35"/>
      <c r="M563" s="35"/>
      <c r="N563" s="35"/>
      <c r="O563" s="35"/>
      <c r="P563" s="35"/>
      <c r="Q563" s="35"/>
    </row>
    <row r="564" spans="2:17" x14ac:dyDescent="0.3">
      <c r="B564" s="35"/>
      <c r="C564" s="35"/>
      <c r="D564" s="35"/>
      <c r="E564" s="35"/>
      <c r="F564" s="35"/>
      <c r="G564" s="35"/>
      <c r="H564" s="35"/>
      <c r="I564" s="35"/>
      <c r="J564" s="35"/>
      <c r="K564" s="35"/>
      <c r="L564" s="35"/>
      <c r="M564" s="35"/>
      <c r="N564" s="35"/>
      <c r="O564" s="35"/>
      <c r="P564" s="35"/>
      <c r="Q564" s="35"/>
    </row>
    <row r="565" spans="2:17" x14ac:dyDescent="0.3">
      <c r="B565" s="35"/>
      <c r="C565" s="35"/>
      <c r="D565" s="35"/>
      <c r="E565" s="35"/>
      <c r="F565" s="35"/>
      <c r="G565" s="35"/>
      <c r="H565" s="35"/>
      <c r="I565" s="35"/>
      <c r="J565" s="35"/>
      <c r="K565" s="35"/>
      <c r="L565" s="35"/>
      <c r="M565" s="35"/>
      <c r="N565" s="35"/>
      <c r="O565" s="35"/>
      <c r="P565" s="35"/>
      <c r="Q565" s="35"/>
    </row>
    <row r="566" spans="2:17" x14ac:dyDescent="0.3">
      <c r="B566" s="35"/>
      <c r="C566" s="35"/>
      <c r="D566" s="35"/>
      <c r="E566" s="35"/>
      <c r="F566" s="35"/>
      <c r="G566" s="35"/>
      <c r="H566" s="35"/>
      <c r="I566" s="35"/>
      <c r="J566" s="35"/>
      <c r="K566" s="35"/>
      <c r="L566" s="35"/>
      <c r="M566" s="35"/>
      <c r="N566" s="35"/>
      <c r="O566" s="35"/>
      <c r="P566" s="35"/>
      <c r="Q566" s="35"/>
    </row>
    <row r="567" spans="2:17" x14ac:dyDescent="0.3">
      <c r="B567" s="35"/>
      <c r="C567" s="35"/>
      <c r="D567" s="35"/>
      <c r="E567" s="35"/>
      <c r="F567" s="35"/>
      <c r="G567" s="35"/>
      <c r="H567" s="35"/>
      <c r="I567" s="35"/>
      <c r="J567" s="35"/>
      <c r="K567" s="35"/>
      <c r="L567" s="35"/>
      <c r="M567" s="35"/>
      <c r="N567" s="35"/>
      <c r="O567" s="35"/>
      <c r="P567" s="35"/>
      <c r="Q567" s="35"/>
    </row>
    <row r="568" spans="2:17" x14ac:dyDescent="0.3">
      <c r="B568" s="35"/>
      <c r="C568" s="35"/>
      <c r="D568" s="35"/>
      <c r="E568" s="35"/>
      <c r="F568" s="35"/>
      <c r="G568" s="35"/>
      <c r="H568" s="35"/>
      <c r="I568" s="35"/>
      <c r="J568" s="35"/>
      <c r="K568" s="35"/>
      <c r="L568" s="35"/>
      <c r="M568" s="35"/>
      <c r="N568" s="35"/>
      <c r="O568" s="35"/>
      <c r="P568" s="35"/>
      <c r="Q568" s="35"/>
    </row>
    <row r="569" spans="2:17" x14ac:dyDescent="0.3">
      <c r="B569" s="35"/>
      <c r="C569" s="35"/>
      <c r="D569" s="35"/>
      <c r="E569" s="35"/>
      <c r="F569" s="35"/>
      <c r="G569" s="35"/>
      <c r="H569" s="35"/>
      <c r="I569" s="35"/>
      <c r="J569" s="35"/>
      <c r="K569" s="35"/>
      <c r="L569" s="35"/>
      <c r="M569" s="35"/>
      <c r="N569" s="35"/>
      <c r="O569" s="35"/>
      <c r="P569" s="35"/>
      <c r="Q569" s="35"/>
    </row>
    <row r="570" spans="2:17" x14ac:dyDescent="0.3">
      <c r="B570" s="35"/>
      <c r="C570" s="35"/>
      <c r="D570" s="35"/>
      <c r="E570" s="35"/>
      <c r="F570" s="35"/>
      <c r="G570" s="35"/>
      <c r="H570" s="35"/>
      <c r="I570" s="35"/>
      <c r="J570" s="35"/>
      <c r="K570" s="35"/>
      <c r="L570" s="35"/>
      <c r="M570" s="35"/>
      <c r="N570" s="35"/>
      <c r="O570" s="35"/>
      <c r="P570" s="35"/>
      <c r="Q570" s="35"/>
    </row>
    <row r="571" spans="2:17" x14ac:dyDescent="0.3">
      <c r="B571" s="35"/>
      <c r="C571" s="35"/>
      <c r="D571" s="35"/>
      <c r="E571" s="35"/>
      <c r="F571" s="35"/>
      <c r="G571" s="35"/>
      <c r="H571" s="35"/>
      <c r="I571" s="35"/>
      <c r="J571" s="35"/>
      <c r="K571" s="35"/>
      <c r="L571" s="35"/>
      <c r="M571" s="35"/>
      <c r="N571" s="35"/>
      <c r="O571" s="35"/>
      <c r="P571" s="35"/>
      <c r="Q571" s="35"/>
    </row>
    <row r="572" spans="2:17" x14ac:dyDescent="0.3">
      <c r="B572" s="35"/>
      <c r="C572" s="35"/>
      <c r="D572" s="35"/>
      <c r="E572" s="35"/>
      <c r="F572" s="35"/>
      <c r="G572" s="35"/>
      <c r="H572" s="35"/>
      <c r="I572" s="35"/>
      <c r="J572" s="35"/>
      <c r="K572" s="35"/>
      <c r="L572" s="35"/>
      <c r="M572" s="35"/>
      <c r="N572" s="35"/>
      <c r="O572" s="35"/>
      <c r="P572" s="35"/>
      <c r="Q572" s="35"/>
    </row>
    <row r="573" spans="2:17" x14ac:dyDescent="0.3">
      <c r="B573" s="35"/>
      <c r="C573" s="35"/>
      <c r="D573" s="35"/>
      <c r="E573" s="35"/>
      <c r="F573" s="35"/>
      <c r="G573" s="35"/>
      <c r="H573" s="35"/>
      <c r="I573" s="35"/>
      <c r="J573" s="35"/>
      <c r="K573" s="35"/>
      <c r="L573" s="35"/>
      <c r="M573" s="35"/>
      <c r="N573" s="35"/>
      <c r="O573" s="35"/>
      <c r="P573" s="35"/>
      <c r="Q573" s="35"/>
    </row>
    <row r="574" spans="2:17" x14ac:dyDescent="0.3">
      <c r="B574" s="35"/>
      <c r="C574" s="35"/>
      <c r="D574" s="35"/>
      <c r="E574" s="35"/>
      <c r="F574" s="35"/>
      <c r="G574" s="35"/>
      <c r="H574" s="35"/>
      <c r="I574" s="35"/>
      <c r="J574" s="35"/>
      <c r="K574" s="35"/>
      <c r="L574" s="35"/>
      <c r="M574" s="35"/>
      <c r="N574" s="35"/>
      <c r="O574" s="35"/>
      <c r="P574" s="35"/>
      <c r="Q574" s="35"/>
    </row>
    <row r="575" spans="2:17" x14ac:dyDescent="0.3">
      <c r="B575" s="35"/>
      <c r="C575" s="35"/>
      <c r="D575" s="35"/>
      <c r="E575" s="35"/>
      <c r="F575" s="35"/>
      <c r="G575" s="35"/>
      <c r="H575" s="35"/>
      <c r="I575" s="35"/>
      <c r="J575" s="35"/>
      <c r="K575" s="35"/>
      <c r="L575" s="35"/>
      <c r="M575" s="35"/>
      <c r="N575" s="35"/>
      <c r="O575" s="35"/>
      <c r="P575" s="35"/>
      <c r="Q575" s="35"/>
    </row>
    <row r="576" spans="2:17" x14ac:dyDescent="0.3">
      <c r="B576" s="35"/>
      <c r="C576" s="35"/>
      <c r="D576" s="35"/>
      <c r="E576" s="35"/>
      <c r="F576" s="35"/>
      <c r="G576" s="35"/>
      <c r="H576" s="35"/>
      <c r="I576" s="35"/>
      <c r="J576" s="35"/>
      <c r="K576" s="35"/>
      <c r="L576" s="35"/>
      <c r="M576" s="35"/>
      <c r="N576" s="35"/>
      <c r="O576" s="35"/>
      <c r="P576" s="35"/>
      <c r="Q576" s="35"/>
    </row>
    <row r="577" spans="2:17" x14ac:dyDescent="0.3">
      <c r="B577" s="35"/>
      <c r="C577" s="35"/>
      <c r="D577" s="35"/>
      <c r="E577" s="35"/>
      <c r="F577" s="35"/>
      <c r="G577" s="35"/>
      <c r="H577" s="35"/>
      <c r="I577" s="35"/>
      <c r="J577" s="35"/>
      <c r="K577" s="35"/>
      <c r="L577" s="35"/>
      <c r="M577" s="35"/>
      <c r="N577" s="35"/>
      <c r="O577" s="35"/>
      <c r="P577" s="35"/>
      <c r="Q577" s="35"/>
    </row>
    <row r="578" spans="2:17" x14ac:dyDescent="0.3">
      <c r="B578" s="35"/>
      <c r="C578" s="35"/>
      <c r="D578" s="35"/>
      <c r="E578" s="35"/>
      <c r="F578" s="35"/>
      <c r="G578" s="35"/>
      <c r="H578" s="35"/>
      <c r="I578" s="35"/>
      <c r="J578" s="35"/>
      <c r="K578" s="35"/>
      <c r="L578" s="35"/>
      <c r="M578" s="35"/>
      <c r="N578" s="35"/>
      <c r="O578" s="35"/>
      <c r="P578" s="35"/>
      <c r="Q578" s="35"/>
    </row>
    <row r="579" spans="2:17" x14ac:dyDescent="0.3">
      <c r="B579" s="35"/>
      <c r="C579" s="35"/>
      <c r="D579" s="35"/>
      <c r="E579" s="35"/>
      <c r="F579" s="35"/>
      <c r="G579" s="35"/>
      <c r="H579" s="35"/>
      <c r="I579" s="35"/>
      <c r="J579" s="35"/>
      <c r="K579" s="35"/>
      <c r="L579" s="35"/>
      <c r="M579" s="35"/>
      <c r="N579" s="35"/>
      <c r="O579" s="35"/>
      <c r="P579" s="35"/>
      <c r="Q579" s="35"/>
    </row>
    <row r="580" spans="2:17" x14ac:dyDescent="0.3">
      <c r="B580" s="35"/>
      <c r="C580" s="35"/>
      <c r="D580" s="35"/>
      <c r="E580" s="35"/>
      <c r="F580" s="35"/>
      <c r="G580" s="35"/>
      <c r="H580" s="35"/>
      <c r="I580" s="35"/>
      <c r="J580" s="35"/>
      <c r="K580" s="35"/>
      <c r="L580" s="35"/>
      <c r="M580" s="35"/>
      <c r="N580" s="35"/>
      <c r="O580" s="35"/>
      <c r="P580" s="35"/>
      <c r="Q580" s="35"/>
    </row>
    <row r="581" spans="2:17" x14ac:dyDescent="0.3">
      <c r="B581" s="35"/>
      <c r="C581" s="35"/>
      <c r="D581" s="35"/>
      <c r="E581" s="35"/>
      <c r="F581" s="35"/>
      <c r="G581" s="35"/>
      <c r="H581" s="35"/>
      <c r="I581" s="35"/>
      <c r="J581" s="35"/>
      <c r="K581" s="35"/>
      <c r="L581" s="35"/>
      <c r="M581" s="35"/>
      <c r="N581" s="35"/>
      <c r="O581" s="35"/>
      <c r="P581" s="35"/>
      <c r="Q581" s="35"/>
    </row>
    <row r="582" spans="2:17" x14ac:dyDescent="0.3">
      <c r="B582" s="35"/>
      <c r="C582" s="35"/>
      <c r="D582" s="35"/>
      <c r="E582" s="35"/>
      <c r="F582" s="35"/>
      <c r="G582" s="35"/>
      <c r="H582" s="35"/>
      <c r="I582" s="35"/>
      <c r="J582" s="35"/>
      <c r="K582" s="35"/>
      <c r="L582" s="35"/>
      <c r="M582" s="35"/>
      <c r="N582" s="35"/>
      <c r="O582" s="35"/>
      <c r="P582" s="35"/>
      <c r="Q582" s="35"/>
    </row>
    <row r="583" spans="2:17" x14ac:dyDescent="0.3">
      <c r="B583" s="35"/>
      <c r="C583" s="35"/>
      <c r="D583" s="35"/>
      <c r="E583" s="35"/>
      <c r="F583" s="35"/>
      <c r="G583" s="35"/>
      <c r="H583" s="35"/>
      <c r="I583" s="35"/>
      <c r="J583" s="35"/>
      <c r="K583" s="35"/>
      <c r="L583" s="35"/>
      <c r="M583" s="35"/>
      <c r="N583" s="35"/>
      <c r="O583" s="35"/>
      <c r="P583" s="35"/>
      <c r="Q583" s="35"/>
    </row>
    <row r="584" spans="2:17" x14ac:dyDescent="0.3">
      <c r="B584" s="35"/>
      <c r="C584" s="35"/>
      <c r="D584" s="35"/>
      <c r="E584" s="35"/>
      <c r="F584" s="35"/>
      <c r="G584" s="35"/>
      <c r="H584" s="35"/>
      <c r="I584" s="35"/>
      <c r="J584" s="35"/>
      <c r="K584" s="35"/>
      <c r="L584" s="35"/>
      <c r="M584" s="35"/>
      <c r="N584" s="35"/>
      <c r="O584" s="35"/>
      <c r="P584" s="35"/>
      <c r="Q584" s="35"/>
    </row>
    <row r="585" spans="2:17" x14ac:dyDescent="0.3">
      <c r="B585" s="35"/>
      <c r="C585" s="35"/>
      <c r="D585" s="35"/>
      <c r="E585" s="35"/>
      <c r="F585" s="35"/>
      <c r="G585" s="35"/>
      <c r="H585" s="35"/>
      <c r="I585" s="35"/>
      <c r="J585" s="35"/>
      <c r="K585" s="35"/>
      <c r="L585" s="35"/>
      <c r="M585" s="35"/>
      <c r="N585" s="35"/>
      <c r="O585" s="35"/>
      <c r="P585" s="35"/>
      <c r="Q585" s="35"/>
    </row>
    <row r="586" spans="2:17" x14ac:dyDescent="0.3">
      <c r="B586" s="35"/>
      <c r="C586" s="35"/>
      <c r="D586" s="35"/>
      <c r="E586" s="35"/>
      <c r="F586" s="35"/>
      <c r="G586" s="35"/>
      <c r="H586" s="35"/>
      <c r="I586" s="35"/>
      <c r="J586" s="35"/>
      <c r="K586" s="35"/>
      <c r="L586" s="35"/>
      <c r="M586" s="35"/>
      <c r="N586" s="35"/>
      <c r="O586" s="35"/>
      <c r="P586" s="35"/>
      <c r="Q586" s="35"/>
    </row>
    <row r="587" spans="2:17" x14ac:dyDescent="0.3">
      <c r="B587" s="35"/>
      <c r="C587" s="35"/>
      <c r="D587" s="35"/>
      <c r="E587" s="35"/>
      <c r="F587" s="35"/>
      <c r="G587" s="35"/>
      <c r="H587" s="35"/>
      <c r="I587" s="35"/>
      <c r="J587" s="35"/>
      <c r="K587" s="35"/>
      <c r="L587" s="35"/>
      <c r="M587" s="35"/>
      <c r="N587" s="35"/>
      <c r="O587" s="35"/>
      <c r="P587" s="35"/>
      <c r="Q587" s="35"/>
    </row>
    <row r="588" spans="2:17" x14ac:dyDescent="0.3">
      <c r="B588" s="35"/>
      <c r="C588" s="35"/>
      <c r="D588" s="35"/>
      <c r="E588" s="35"/>
      <c r="F588" s="35"/>
      <c r="G588" s="35"/>
      <c r="H588" s="35"/>
      <c r="I588" s="35"/>
      <c r="J588" s="35"/>
      <c r="K588" s="35"/>
      <c r="L588" s="35"/>
      <c r="M588" s="35"/>
      <c r="N588" s="35"/>
      <c r="O588" s="35"/>
      <c r="P588" s="35"/>
      <c r="Q588" s="35"/>
    </row>
    <row r="589" spans="2:17" x14ac:dyDescent="0.3">
      <c r="B589" s="35"/>
      <c r="C589" s="35"/>
      <c r="D589" s="35"/>
      <c r="E589" s="35"/>
      <c r="F589" s="35"/>
      <c r="G589" s="35"/>
      <c r="H589" s="35"/>
      <c r="I589" s="35"/>
      <c r="J589" s="35"/>
      <c r="K589" s="35"/>
      <c r="L589" s="35"/>
      <c r="M589" s="35"/>
      <c r="N589" s="35"/>
      <c r="O589" s="35"/>
      <c r="P589" s="35"/>
      <c r="Q589" s="35"/>
    </row>
    <row r="590" spans="2:17" x14ac:dyDescent="0.3">
      <c r="B590" s="35"/>
      <c r="C590" s="35"/>
      <c r="D590" s="35"/>
      <c r="E590" s="35"/>
      <c r="F590" s="35"/>
      <c r="G590" s="35"/>
      <c r="H590" s="35"/>
      <c r="I590" s="35"/>
      <c r="J590" s="35"/>
      <c r="K590" s="35"/>
      <c r="L590" s="35"/>
      <c r="M590" s="35"/>
      <c r="N590" s="35"/>
      <c r="O590" s="35"/>
      <c r="P590" s="35"/>
      <c r="Q590" s="35"/>
    </row>
    <row r="591" spans="2:17" x14ac:dyDescent="0.3">
      <c r="B591" s="35"/>
      <c r="C591" s="35"/>
      <c r="D591" s="35"/>
      <c r="E591" s="35"/>
      <c r="F591" s="35"/>
      <c r="G591" s="35"/>
      <c r="H591" s="35"/>
      <c r="I591" s="35"/>
      <c r="J591" s="35"/>
      <c r="K591" s="35"/>
      <c r="L591" s="35"/>
      <c r="M591" s="35"/>
      <c r="N591" s="35"/>
      <c r="O591" s="35"/>
      <c r="P591" s="35"/>
      <c r="Q591" s="35"/>
    </row>
    <row r="592" spans="2:17" x14ac:dyDescent="0.3">
      <c r="B592" s="35"/>
      <c r="C592" s="35"/>
      <c r="D592" s="35"/>
      <c r="E592" s="35"/>
      <c r="F592" s="35"/>
      <c r="G592" s="35"/>
      <c r="H592" s="35"/>
      <c r="I592" s="35"/>
      <c r="J592" s="35"/>
      <c r="K592" s="35"/>
      <c r="L592" s="35"/>
      <c r="M592" s="35"/>
      <c r="N592" s="35"/>
      <c r="O592" s="35"/>
      <c r="P592" s="35"/>
      <c r="Q592" s="35"/>
    </row>
    <row r="593" spans="2:17" x14ac:dyDescent="0.3">
      <c r="B593" s="35"/>
      <c r="C593" s="35"/>
      <c r="D593" s="35"/>
      <c r="E593" s="35"/>
      <c r="F593" s="35"/>
      <c r="G593" s="35"/>
      <c r="H593" s="35"/>
      <c r="I593" s="35"/>
      <c r="J593" s="35"/>
      <c r="K593" s="35"/>
      <c r="L593" s="35"/>
      <c r="M593" s="35"/>
      <c r="N593" s="35"/>
      <c r="O593" s="35"/>
      <c r="P593" s="35"/>
      <c r="Q593" s="35"/>
    </row>
    <row r="594" spans="2:17" x14ac:dyDescent="0.3">
      <c r="B594" s="35"/>
      <c r="C594" s="35"/>
      <c r="D594" s="35"/>
      <c r="E594" s="35"/>
      <c r="F594" s="35"/>
      <c r="G594" s="35"/>
      <c r="H594" s="35"/>
      <c r="I594" s="35"/>
      <c r="J594" s="35"/>
      <c r="K594" s="35"/>
      <c r="L594" s="35"/>
      <c r="M594" s="35"/>
      <c r="N594" s="35"/>
      <c r="O594" s="35"/>
      <c r="P594" s="35"/>
      <c r="Q594" s="35"/>
    </row>
    <row r="595" spans="2:17" x14ac:dyDescent="0.3">
      <c r="B595" s="35"/>
      <c r="C595" s="35"/>
      <c r="D595" s="35"/>
      <c r="E595" s="35"/>
      <c r="F595" s="35"/>
      <c r="G595" s="35"/>
      <c r="H595" s="35"/>
      <c r="I595" s="35"/>
      <c r="J595" s="35"/>
      <c r="K595" s="35"/>
      <c r="L595" s="35"/>
      <c r="M595" s="35"/>
      <c r="N595" s="35"/>
      <c r="O595" s="35"/>
      <c r="P595" s="35"/>
      <c r="Q595" s="35"/>
    </row>
    <row r="596" spans="2:17" x14ac:dyDescent="0.3">
      <c r="B596" s="35"/>
      <c r="C596" s="35"/>
      <c r="D596" s="35"/>
      <c r="E596" s="35"/>
      <c r="F596" s="35"/>
      <c r="G596" s="35"/>
      <c r="H596" s="35"/>
      <c r="I596" s="35"/>
      <c r="J596" s="35"/>
      <c r="K596" s="35"/>
      <c r="L596" s="35"/>
      <c r="M596" s="35"/>
      <c r="N596" s="35"/>
      <c r="O596" s="35"/>
      <c r="P596" s="35"/>
      <c r="Q596" s="35"/>
    </row>
    <row r="597" spans="2:17" x14ac:dyDescent="0.3">
      <c r="B597" s="35"/>
      <c r="C597" s="35"/>
      <c r="D597" s="35"/>
      <c r="E597" s="35"/>
      <c r="F597" s="35"/>
      <c r="G597" s="35"/>
      <c r="H597" s="35"/>
      <c r="I597" s="35"/>
      <c r="J597" s="35"/>
      <c r="K597" s="35"/>
      <c r="L597" s="35"/>
      <c r="M597" s="35"/>
      <c r="N597" s="35"/>
      <c r="O597" s="35"/>
      <c r="P597" s="35"/>
      <c r="Q597" s="35"/>
    </row>
    <row r="598" spans="2:17" x14ac:dyDescent="0.3">
      <c r="B598" s="35"/>
      <c r="C598" s="35"/>
      <c r="D598" s="35"/>
      <c r="E598" s="35"/>
      <c r="F598" s="35"/>
      <c r="G598" s="35"/>
      <c r="H598" s="35"/>
      <c r="I598" s="35"/>
      <c r="J598" s="35"/>
      <c r="K598" s="35"/>
      <c r="L598" s="35"/>
      <c r="M598" s="35"/>
      <c r="N598" s="35"/>
      <c r="O598" s="35"/>
      <c r="P598" s="35"/>
      <c r="Q598" s="35"/>
    </row>
    <row r="599" spans="2:17" x14ac:dyDescent="0.3">
      <c r="B599" s="35"/>
      <c r="C599" s="35"/>
      <c r="D599" s="35"/>
      <c r="E599" s="35"/>
      <c r="F599" s="35"/>
      <c r="G599" s="35"/>
      <c r="H599" s="35"/>
      <c r="I599" s="35"/>
      <c r="J599" s="35"/>
      <c r="K599" s="35"/>
      <c r="L599" s="35"/>
      <c r="M599" s="35"/>
      <c r="N599" s="35"/>
      <c r="O599" s="35"/>
      <c r="P599" s="35"/>
      <c r="Q599" s="35"/>
    </row>
    <row r="600" spans="2:17" x14ac:dyDescent="0.3">
      <c r="B600" s="35"/>
      <c r="C600" s="35"/>
      <c r="D600" s="35"/>
      <c r="E600" s="35"/>
      <c r="F600" s="35"/>
      <c r="G600" s="35"/>
      <c r="H600" s="35"/>
      <c r="I600" s="35"/>
      <c r="J600" s="35"/>
      <c r="K600" s="35"/>
      <c r="L600" s="35"/>
      <c r="M600" s="35"/>
      <c r="N600" s="35"/>
      <c r="O600" s="35"/>
      <c r="P600" s="35"/>
      <c r="Q600" s="35"/>
    </row>
    <row r="601" spans="2:17" x14ac:dyDescent="0.3">
      <c r="B601" s="35"/>
      <c r="C601" s="35"/>
      <c r="D601" s="35"/>
      <c r="E601" s="35"/>
      <c r="F601" s="35"/>
      <c r="G601" s="35"/>
      <c r="H601" s="35"/>
      <c r="I601" s="35"/>
      <c r="J601" s="35"/>
      <c r="K601" s="35"/>
      <c r="L601" s="35"/>
      <c r="M601" s="35"/>
      <c r="N601" s="35"/>
      <c r="O601" s="35"/>
      <c r="P601" s="35"/>
      <c r="Q601" s="35"/>
    </row>
    <row r="602" spans="2:17" x14ac:dyDescent="0.3">
      <c r="B602" s="35"/>
      <c r="C602" s="35"/>
      <c r="D602" s="35"/>
      <c r="E602" s="35"/>
      <c r="F602" s="35"/>
      <c r="G602" s="35"/>
      <c r="H602" s="35"/>
      <c r="I602" s="35"/>
      <c r="J602" s="35"/>
      <c r="K602" s="35"/>
      <c r="L602" s="35"/>
      <c r="M602" s="35"/>
      <c r="N602" s="35"/>
      <c r="O602" s="35"/>
      <c r="P602" s="35"/>
      <c r="Q602" s="35"/>
    </row>
    <row r="603" spans="2:17" x14ac:dyDescent="0.3">
      <c r="B603" s="35"/>
      <c r="C603" s="35"/>
      <c r="D603" s="35"/>
      <c r="E603" s="35"/>
      <c r="F603" s="35"/>
      <c r="G603" s="35"/>
      <c r="H603" s="35"/>
      <c r="I603" s="35"/>
      <c r="J603" s="35"/>
      <c r="K603" s="35"/>
      <c r="L603" s="35"/>
      <c r="M603" s="35"/>
      <c r="N603" s="35"/>
      <c r="O603" s="35"/>
      <c r="P603" s="35"/>
      <c r="Q603" s="35"/>
    </row>
    <row r="604" spans="2:17" x14ac:dyDescent="0.3">
      <c r="B604" s="35"/>
      <c r="C604" s="35"/>
      <c r="D604" s="35"/>
      <c r="E604" s="35"/>
      <c r="F604" s="35"/>
      <c r="G604" s="35"/>
      <c r="H604" s="35"/>
      <c r="I604" s="35"/>
      <c r="J604" s="35"/>
      <c r="K604" s="35"/>
      <c r="L604" s="35"/>
      <c r="M604" s="35"/>
      <c r="N604" s="35"/>
      <c r="O604" s="35"/>
      <c r="P604" s="35"/>
      <c r="Q604" s="35"/>
    </row>
    <row r="605" spans="2:17" x14ac:dyDescent="0.3">
      <c r="B605" s="35"/>
      <c r="C605" s="35"/>
      <c r="D605" s="35"/>
      <c r="E605" s="35"/>
      <c r="F605" s="35"/>
      <c r="G605" s="35"/>
      <c r="H605" s="35"/>
      <c r="I605" s="35"/>
      <c r="J605" s="35"/>
      <c r="K605" s="35"/>
      <c r="L605" s="35"/>
      <c r="M605" s="35"/>
      <c r="N605" s="35"/>
      <c r="O605" s="35"/>
      <c r="P605" s="35"/>
      <c r="Q605" s="35"/>
    </row>
    <row r="606" spans="2:17" x14ac:dyDescent="0.3">
      <c r="B606" s="35"/>
      <c r="C606" s="35"/>
      <c r="D606" s="35"/>
      <c r="E606" s="35"/>
      <c r="F606" s="35"/>
      <c r="G606" s="35"/>
      <c r="H606" s="35"/>
      <c r="I606" s="35"/>
      <c r="J606" s="35"/>
      <c r="K606" s="35"/>
      <c r="L606" s="35"/>
      <c r="M606" s="35"/>
      <c r="N606" s="35"/>
      <c r="O606" s="35"/>
      <c r="P606" s="35"/>
      <c r="Q606" s="35"/>
    </row>
    <row r="607" spans="2:17" x14ac:dyDescent="0.3">
      <c r="B607" s="35"/>
      <c r="C607" s="35"/>
      <c r="D607" s="35"/>
      <c r="E607" s="35"/>
      <c r="F607" s="35"/>
      <c r="G607" s="35"/>
      <c r="H607" s="35"/>
      <c r="I607" s="35"/>
      <c r="J607" s="35"/>
      <c r="K607" s="35"/>
      <c r="L607" s="35"/>
      <c r="M607" s="35"/>
      <c r="N607" s="35"/>
      <c r="O607" s="35"/>
      <c r="P607" s="35"/>
      <c r="Q607" s="35"/>
    </row>
    <row r="608" spans="2:17" x14ac:dyDescent="0.3">
      <c r="B608" s="35"/>
      <c r="C608" s="35"/>
      <c r="D608" s="35"/>
      <c r="E608" s="35"/>
      <c r="F608" s="35"/>
      <c r="G608" s="35"/>
      <c r="H608" s="35"/>
      <c r="I608" s="35"/>
      <c r="J608" s="35"/>
      <c r="K608" s="35"/>
      <c r="L608" s="35"/>
      <c r="M608" s="35"/>
      <c r="N608" s="35"/>
      <c r="O608" s="35"/>
      <c r="P608" s="35"/>
      <c r="Q608" s="35"/>
    </row>
    <row r="609" spans="2:17" x14ac:dyDescent="0.3">
      <c r="B609" s="35"/>
      <c r="C609" s="35"/>
      <c r="D609" s="35"/>
      <c r="E609" s="35"/>
      <c r="F609" s="35"/>
      <c r="G609" s="35"/>
      <c r="H609" s="35"/>
      <c r="I609" s="35"/>
      <c r="J609" s="35"/>
      <c r="K609" s="35"/>
      <c r="L609" s="35"/>
      <c r="M609" s="35"/>
      <c r="N609" s="35"/>
      <c r="O609" s="35"/>
      <c r="P609" s="35"/>
      <c r="Q609" s="35"/>
    </row>
    <row r="610" spans="2:17" x14ac:dyDescent="0.3">
      <c r="B610" s="35"/>
      <c r="C610" s="35"/>
      <c r="D610" s="35"/>
      <c r="E610" s="35"/>
      <c r="F610" s="35"/>
      <c r="G610" s="35"/>
      <c r="H610" s="35"/>
      <c r="I610" s="35"/>
      <c r="J610" s="35"/>
      <c r="K610" s="35"/>
      <c r="L610" s="35"/>
      <c r="M610" s="35"/>
      <c r="N610" s="35"/>
      <c r="O610" s="35"/>
      <c r="P610" s="35"/>
      <c r="Q610" s="35"/>
    </row>
    <row r="611" spans="2:17" x14ac:dyDescent="0.3">
      <c r="B611" s="35"/>
      <c r="C611" s="35"/>
      <c r="D611" s="35"/>
      <c r="E611" s="35"/>
      <c r="F611" s="35"/>
      <c r="G611" s="35"/>
      <c r="H611" s="35"/>
      <c r="I611" s="35"/>
      <c r="J611" s="35"/>
      <c r="K611" s="35"/>
      <c r="L611" s="35"/>
      <c r="M611" s="35"/>
      <c r="N611" s="35"/>
      <c r="O611" s="35"/>
      <c r="P611" s="35"/>
      <c r="Q611" s="35"/>
    </row>
    <row r="612" spans="2:17" x14ac:dyDescent="0.3">
      <c r="B612" s="35"/>
      <c r="C612" s="35"/>
      <c r="D612" s="35"/>
      <c r="E612" s="35"/>
      <c r="F612" s="35"/>
      <c r="G612" s="35"/>
      <c r="H612" s="35"/>
      <c r="I612" s="35"/>
      <c r="J612" s="35"/>
      <c r="K612" s="35"/>
      <c r="L612" s="35"/>
      <c r="M612" s="35"/>
      <c r="N612" s="35"/>
      <c r="O612" s="35"/>
      <c r="P612" s="35"/>
      <c r="Q612" s="35"/>
    </row>
    <row r="613" spans="2:17" x14ac:dyDescent="0.3">
      <c r="B613" s="35"/>
      <c r="C613" s="35"/>
      <c r="D613" s="35"/>
      <c r="E613" s="35"/>
      <c r="F613" s="35"/>
      <c r="G613" s="35"/>
      <c r="H613" s="35"/>
      <c r="I613" s="35"/>
      <c r="J613" s="35"/>
      <c r="K613" s="35"/>
      <c r="L613" s="35"/>
      <c r="M613" s="35"/>
      <c r="N613" s="35"/>
      <c r="O613" s="35"/>
      <c r="P613" s="35"/>
      <c r="Q613" s="35"/>
    </row>
    <row r="614" spans="2:17" x14ac:dyDescent="0.3">
      <c r="B614" s="35"/>
      <c r="C614" s="35"/>
      <c r="D614" s="35"/>
      <c r="E614" s="35"/>
      <c r="F614" s="35"/>
      <c r="G614" s="35"/>
      <c r="H614" s="35"/>
      <c r="I614" s="35"/>
      <c r="J614" s="35"/>
      <c r="K614" s="35"/>
      <c r="L614" s="35"/>
      <c r="M614" s="35"/>
      <c r="N614" s="35"/>
      <c r="O614" s="35"/>
      <c r="P614" s="35"/>
      <c r="Q614" s="35"/>
    </row>
    <row r="615" spans="2:17" x14ac:dyDescent="0.3">
      <c r="B615" s="35"/>
      <c r="C615" s="35"/>
      <c r="D615" s="35"/>
      <c r="E615" s="35"/>
      <c r="F615" s="35"/>
      <c r="G615" s="35"/>
      <c r="H615" s="35"/>
      <c r="I615" s="35"/>
      <c r="J615" s="35"/>
      <c r="K615" s="35"/>
      <c r="L615" s="35"/>
      <c r="M615" s="35"/>
      <c r="N615" s="35"/>
      <c r="O615" s="35"/>
      <c r="P615" s="35"/>
      <c r="Q615" s="35"/>
    </row>
    <row r="616" spans="2:17" x14ac:dyDescent="0.3">
      <c r="B616" s="35"/>
      <c r="C616" s="35"/>
      <c r="D616" s="35"/>
      <c r="E616" s="35"/>
      <c r="F616" s="35"/>
      <c r="G616" s="35"/>
      <c r="H616" s="35"/>
      <c r="I616" s="35"/>
      <c r="J616" s="35"/>
      <c r="K616" s="35"/>
      <c r="L616" s="35"/>
      <c r="M616" s="35"/>
      <c r="N616" s="35"/>
      <c r="O616" s="35"/>
      <c r="P616" s="35"/>
      <c r="Q616" s="35"/>
    </row>
    <row r="617" spans="2:17" x14ac:dyDescent="0.3">
      <c r="B617" s="35"/>
      <c r="C617" s="35"/>
      <c r="D617" s="35"/>
      <c r="E617" s="35"/>
      <c r="F617" s="35"/>
      <c r="G617" s="35"/>
      <c r="H617" s="35"/>
      <c r="I617" s="35"/>
      <c r="J617" s="35"/>
      <c r="K617" s="35"/>
      <c r="L617" s="35"/>
      <c r="M617" s="35"/>
      <c r="N617" s="35"/>
      <c r="O617" s="35"/>
      <c r="P617" s="35"/>
      <c r="Q617" s="35"/>
    </row>
    <row r="618" spans="2:17" x14ac:dyDescent="0.3">
      <c r="B618" s="35"/>
      <c r="C618" s="35"/>
      <c r="D618" s="35"/>
      <c r="E618" s="35"/>
      <c r="F618" s="35"/>
      <c r="G618" s="35"/>
      <c r="H618" s="35"/>
      <c r="I618" s="35"/>
      <c r="J618" s="35"/>
      <c r="K618" s="35"/>
      <c r="L618" s="35"/>
      <c r="M618" s="35"/>
      <c r="N618" s="35"/>
      <c r="O618" s="35"/>
      <c r="P618" s="35"/>
      <c r="Q618" s="35"/>
    </row>
    <row r="619" spans="2:17" x14ac:dyDescent="0.3">
      <c r="B619" s="35"/>
      <c r="C619" s="35"/>
      <c r="D619" s="35"/>
      <c r="E619" s="35"/>
      <c r="F619" s="35"/>
      <c r="G619" s="35"/>
      <c r="H619" s="35"/>
      <c r="I619" s="35"/>
      <c r="J619" s="35"/>
      <c r="K619" s="35"/>
      <c r="L619" s="35"/>
      <c r="M619" s="35"/>
      <c r="N619" s="35"/>
      <c r="O619" s="35"/>
      <c r="P619" s="35"/>
      <c r="Q619" s="35"/>
    </row>
    <row r="620" spans="2:17" x14ac:dyDescent="0.3">
      <c r="B620" s="35"/>
      <c r="C620" s="35"/>
      <c r="D620" s="35"/>
      <c r="E620" s="35"/>
      <c r="F620" s="35"/>
      <c r="G620" s="35"/>
      <c r="H620" s="35"/>
      <c r="I620" s="35"/>
      <c r="J620" s="35"/>
      <c r="K620" s="35"/>
      <c r="L620" s="35"/>
      <c r="M620" s="35"/>
      <c r="N620" s="35"/>
      <c r="O620" s="35"/>
      <c r="P620" s="35"/>
      <c r="Q620" s="35"/>
    </row>
    <row r="621" spans="2:17" x14ac:dyDescent="0.3">
      <c r="B621" s="35"/>
      <c r="C621" s="35"/>
      <c r="D621" s="35"/>
      <c r="E621" s="35"/>
      <c r="F621" s="35"/>
      <c r="G621" s="35"/>
      <c r="H621" s="35"/>
      <c r="I621" s="35"/>
      <c r="J621" s="35"/>
      <c r="K621" s="35"/>
      <c r="L621" s="35"/>
      <c r="M621" s="35"/>
      <c r="N621" s="35"/>
      <c r="O621" s="35"/>
      <c r="P621" s="35"/>
      <c r="Q621" s="35"/>
    </row>
    <row r="622" spans="2:17" x14ac:dyDescent="0.3">
      <c r="B622" s="35"/>
      <c r="C622" s="35"/>
      <c r="D622" s="35"/>
      <c r="E622" s="35"/>
      <c r="F622" s="35"/>
      <c r="G622" s="35"/>
      <c r="H622" s="35"/>
      <c r="I622" s="35"/>
      <c r="J622" s="35"/>
      <c r="K622" s="35"/>
      <c r="L622" s="35"/>
      <c r="M622" s="35"/>
      <c r="N622" s="35"/>
      <c r="O622" s="35"/>
      <c r="P622" s="35"/>
      <c r="Q622" s="35"/>
    </row>
    <row r="623" spans="2:17" x14ac:dyDescent="0.3">
      <c r="B623" s="35"/>
      <c r="C623" s="35"/>
      <c r="D623" s="35"/>
      <c r="E623" s="35"/>
      <c r="F623" s="35"/>
      <c r="G623" s="35"/>
      <c r="H623" s="35"/>
      <c r="I623" s="35"/>
      <c r="J623" s="35"/>
      <c r="K623" s="35"/>
      <c r="L623" s="35"/>
      <c r="M623" s="35"/>
      <c r="N623" s="35"/>
      <c r="O623" s="35"/>
      <c r="P623" s="35"/>
      <c r="Q623" s="35"/>
    </row>
    <row r="624" spans="2:17" x14ac:dyDescent="0.3">
      <c r="B624" s="35"/>
      <c r="C624" s="35"/>
      <c r="D624" s="35"/>
      <c r="E624" s="35"/>
      <c r="F624" s="35"/>
      <c r="G624" s="35"/>
      <c r="H624" s="35"/>
      <c r="I624" s="35"/>
      <c r="J624" s="35"/>
      <c r="K624" s="35"/>
      <c r="L624" s="35"/>
      <c r="M624" s="35"/>
      <c r="N624" s="35"/>
      <c r="O624" s="35"/>
      <c r="P624" s="35"/>
      <c r="Q624" s="35"/>
    </row>
    <row r="625" spans="2:17" x14ac:dyDescent="0.3">
      <c r="B625" s="35"/>
      <c r="C625" s="35"/>
      <c r="D625" s="35"/>
      <c r="E625" s="35"/>
      <c r="F625" s="35"/>
      <c r="G625" s="35"/>
      <c r="H625" s="35"/>
      <c r="I625" s="35"/>
      <c r="J625" s="35"/>
      <c r="K625" s="35"/>
      <c r="L625" s="35"/>
      <c r="M625" s="35"/>
      <c r="N625" s="35"/>
      <c r="O625" s="35"/>
      <c r="P625" s="35"/>
      <c r="Q625" s="35"/>
    </row>
    <row r="626" spans="2:17" x14ac:dyDescent="0.3">
      <c r="B626" s="35"/>
      <c r="C626" s="35"/>
      <c r="D626" s="35"/>
      <c r="E626" s="35"/>
      <c r="F626" s="35"/>
      <c r="G626" s="35"/>
      <c r="H626" s="35"/>
      <c r="I626" s="35"/>
      <c r="J626" s="35"/>
      <c r="K626" s="35"/>
      <c r="L626" s="35"/>
      <c r="M626" s="35"/>
      <c r="N626" s="35"/>
      <c r="O626" s="35"/>
      <c r="P626" s="35"/>
      <c r="Q626" s="35"/>
    </row>
    <row r="627" spans="2:17" x14ac:dyDescent="0.3">
      <c r="B627" s="35"/>
      <c r="C627" s="35"/>
      <c r="D627" s="35"/>
      <c r="E627" s="35"/>
      <c r="F627" s="35"/>
      <c r="G627" s="35"/>
      <c r="H627" s="35"/>
      <c r="I627" s="35"/>
      <c r="J627" s="35"/>
      <c r="K627" s="35"/>
      <c r="L627" s="35"/>
      <c r="M627" s="35"/>
      <c r="N627" s="35"/>
      <c r="O627" s="35"/>
      <c r="P627" s="35"/>
      <c r="Q627" s="35"/>
    </row>
    <row r="628" spans="2:17" x14ac:dyDescent="0.3">
      <c r="B628" s="35"/>
      <c r="C628" s="35"/>
      <c r="D628" s="35"/>
      <c r="E628" s="35"/>
      <c r="F628" s="35"/>
      <c r="G628" s="35"/>
      <c r="H628" s="35"/>
      <c r="I628" s="35"/>
      <c r="J628" s="35"/>
      <c r="K628" s="35"/>
      <c r="L628" s="35"/>
      <c r="M628" s="35"/>
      <c r="N628" s="35"/>
      <c r="O628" s="35"/>
      <c r="P628" s="35"/>
      <c r="Q628" s="35"/>
    </row>
    <row r="629" spans="2:17" x14ac:dyDescent="0.3">
      <c r="B629" s="35"/>
      <c r="C629" s="35"/>
      <c r="D629" s="35"/>
      <c r="E629" s="35"/>
      <c r="F629" s="35"/>
      <c r="G629" s="35"/>
      <c r="H629" s="35"/>
      <c r="I629" s="35"/>
      <c r="J629" s="35"/>
      <c r="K629" s="35"/>
      <c r="L629" s="35"/>
      <c r="M629" s="35"/>
      <c r="N629" s="35"/>
      <c r="O629" s="35"/>
      <c r="P629" s="35"/>
      <c r="Q629" s="35"/>
    </row>
    <row r="630" spans="2:17" x14ac:dyDescent="0.3">
      <c r="B630" s="35"/>
      <c r="C630" s="35"/>
      <c r="D630" s="35"/>
      <c r="E630" s="35"/>
      <c r="F630" s="35"/>
      <c r="G630" s="35"/>
      <c r="H630" s="35"/>
      <c r="I630" s="35"/>
      <c r="J630" s="35"/>
      <c r="K630" s="35"/>
      <c r="L630" s="35"/>
      <c r="M630" s="35"/>
      <c r="N630" s="35"/>
      <c r="O630" s="35"/>
      <c r="P630" s="35"/>
      <c r="Q630" s="35"/>
    </row>
    <row r="631" spans="2:17" x14ac:dyDescent="0.3">
      <c r="B631" s="35"/>
      <c r="C631" s="35"/>
      <c r="D631" s="35"/>
      <c r="E631" s="35"/>
      <c r="F631" s="35"/>
      <c r="G631" s="35"/>
      <c r="H631" s="35"/>
      <c r="I631" s="35"/>
      <c r="J631" s="35"/>
      <c r="K631" s="35"/>
      <c r="L631" s="35"/>
      <c r="M631" s="35"/>
      <c r="N631" s="35"/>
      <c r="O631" s="35"/>
      <c r="P631" s="35"/>
      <c r="Q631" s="35"/>
    </row>
    <row r="632" spans="2:17" x14ac:dyDescent="0.3">
      <c r="B632" s="35"/>
      <c r="C632" s="35"/>
      <c r="D632" s="35"/>
      <c r="E632" s="35"/>
      <c r="F632" s="35"/>
      <c r="G632" s="35"/>
      <c r="H632" s="35"/>
      <c r="I632" s="35"/>
      <c r="J632" s="35"/>
      <c r="K632" s="35"/>
      <c r="L632" s="35"/>
      <c r="M632" s="35"/>
      <c r="N632" s="35"/>
      <c r="O632" s="35"/>
      <c r="P632" s="35"/>
      <c r="Q632" s="35"/>
    </row>
    <row r="633" spans="2:17" x14ac:dyDescent="0.3">
      <c r="B633" s="35"/>
      <c r="C633" s="35"/>
      <c r="D633" s="35"/>
      <c r="E633" s="35"/>
      <c r="F633" s="35"/>
      <c r="G633" s="35"/>
      <c r="H633" s="35"/>
      <c r="I633" s="35"/>
      <c r="J633" s="35"/>
      <c r="K633" s="35"/>
      <c r="L633" s="35"/>
      <c r="M633" s="35"/>
      <c r="N633" s="35"/>
      <c r="O633" s="35"/>
      <c r="P633" s="35"/>
      <c r="Q633" s="35"/>
    </row>
    <row r="634" spans="2:17" x14ac:dyDescent="0.3">
      <c r="B634" s="35"/>
      <c r="C634" s="35"/>
      <c r="D634" s="35"/>
      <c r="E634" s="35"/>
      <c r="F634" s="35"/>
      <c r="G634" s="35"/>
      <c r="H634" s="35"/>
      <c r="I634" s="35"/>
      <c r="J634" s="35"/>
      <c r="K634" s="35"/>
      <c r="L634" s="35"/>
      <c r="M634" s="35"/>
      <c r="N634" s="35"/>
      <c r="O634" s="35"/>
      <c r="P634" s="35"/>
      <c r="Q634" s="35"/>
    </row>
    <row r="635" spans="2:17" x14ac:dyDescent="0.3">
      <c r="B635" s="35"/>
      <c r="C635" s="35"/>
      <c r="D635" s="35"/>
      <c r="E635" s="35"/>
      <c r="F635" s="35"/>
      <c r="G635" s="35"/>
      <c r="H635" s="35"/>
      <c r="I635" s="35"/>
      <c r="J635" s="35"/>
      <c r="K635" s="35"/>
      <c r="L635" s="35"/>
      <c r="M635" s="35"/>
      <c r="N635" s="35"/>
      <c r="O635" s="35"/>
      <c r="P635" s="35"/>
      <c r="Q635" s="35"/>
    </row>
    <row r="636" spans="2:17" x14ac:dyDescent="0.3">
      <c r="B636" s="35"/>
      <c r="C636" s="35"/>
      <c r="D636" s="35"/>
      <c r="E636" s="35"/>
      <c r="F636" s="35"/>
      <c r="G636" s="35"/>
      <c r="H636" s="35"/>
      <c r="I636" s="35"/>
      <c r="J636" s="35"/>
      <c r="K636" s="35"/>
      <c r="L636" s="35"/>
      <c r="M636" s="35"/>
      <c r="N636" s="35"/>
      <c r="O636" s="35"/>
      <c r="P636" s="35"/>
      <c r="Q636" s="35"/>
    </row>
    <row r="637" spans="2:17" x14ac:dyDescent="0.3">
      <c r="B637" s="35"/>
      <c r="C637" s="35"/>
      <c r="D637" s="35"/>
      <c r="E637" s="35"/>
      <c r="F637" s="35"/>
      <c r="G637" s="35"/>
      <c r="H637" s="35"/>
      <c r="I637" s="35"/>
      <c r="J637" s="35"/>
      <c r="K637" s="35"/>
      <c r="L637" s="35"/>
      <c r="M637" s="35"/>
      <c r="N637" s="35"/>
      <c r="O637" s="35"/>
      <c r="P637" s="35"/>
      <c r="Q637" s="35"/>
    </row>
    <row r="638" spans="2:17" x14ac:dyDescent="0.3">
      <c r="B638" s="35"/>
      <c r="C638" s="35"/>
      <c r="D638" s="35"/>
      <c r="E638" s="35"/>
      <c r="F638" s="35"/>
      <c r="G638" s="35"/>
      <c r="H638" s="35"/>
      <c r="I638" s="35"/>
      <c r="J638" s="35"/>
      <c r="K638" s="35"/>
      <c r="L638" s="35"/>
      <c r="M638" s="35"/>
      <c r="N638" s="35"/>
      <c r="O638" s="35"/>
      <c r="P638" s="35"/>
      <c r="Q638" s="35"/>
    </row>
    <row r="639" spans="2:17" x14ac:dyDescent="0.3">
      <c r="B639" s="35"/>
      <c r="C639" s="35"/>
      <c r="D639" s="35"/>
      <c r="E639" s="35"/>
      <c r="F639" s="35"/>
      <c r="G639" s="35"/>
      <c r="H639" s="35"/>
      <c r="I639" s="35"/>
      <c r="J639" s="35"/>
      <c r="K639" s="35"/>
      <c r="L639" s="35"/>
      <c r="M639" s="35"/>
      <c r="N639" s="35"/>
      <c r="O639" s="35"/>
      <c r="P639" s="35"/>
      <c r="Q639" s="35"/>
    </row>
    <row r="640" spans="2:17" x14ac:dyDescent="0.3">
      <c r="B640" s="35"/>
      <c r="C640" s="35"/>
      <c r="D640" s="35"/>
      <c r="E640" s="35"/>
      <c r="F640" s="35"/>
      <c r="G640" s="35"/>
      <c r="H640" s="35"/>
      <c r="I640" s="35"/>
      <c r="J640" s="35"/>
      <c r="K640" s="35"/>
      <c r="L640" s="35"/>
      <c r="M640" s="35"/>
      <c r="N640" s="35"/>
      <c r="O640" s="35"/>
      <c r="P640" s="35"/>
      <c r="Q640" s="35"/>
    </row>
    <row r="641" spans="2:17" x14ac:dyDescent="0.3">
      <c r="B641" s="35"/>
      <c r="C641" s="35"/>
      <c r="D641" s="35"/>
      <c r="E641" s="35"/>
      <c r="F641" s="35"/>
      <c r="G641" s="35"/>
      <c r="H641" s="35"/>
      <c r="I641" s="35"/>
      <c r="J641" s="35"/>
      <c r="K641" s="35"/>
      <c r="L641" s="35"/>
      <c r="M641" s="35"/>
      <c r="N641" s="35"/>
      <c r="O641" s="35"/>
      <c r="P641" s="35"/>
      <c r="Q641" s="35"/>
    </row>
    <row r="642" spans="2:17" x14ac:dyDescent="0.3">
      <c r="B642" s="35"/>
      <c r="C642" s="35"/>
      <c r="D642" s="35"/>
      <c r="E642" s="35"/>
      <c r="F642" s="35"/>
      <c r="G642" s="35"/>
      <c r="H642" s="35"/>
      <c r="I642" s="35"/>
      <c r="J642" s="35"/>
      <c r="K642" s="35"/>
      <c r="L642" s="35"/>
      <c r="M642" s="35"/>
      <c r="N642" s="35"/>
      <c r="O642" s="35"/>
      <c r="P642" s="35"/>
      <c r="Q642" s="35"/>
    </row>
    <row r="643" spans="2:17" x14ac:dyDescent="0.3">
      <c r="B643" s="35"/>
      <c r="C643" s="35"/>
      <c r="D643" s="35"/>
      <c r="E643" s="35"/>
      <c r="F643" s="35"/>
      <c r="G643" s="35"/>
      <c r="H643" s="35"/>
      <c r="I643" s="35"/>
      <c r="J643" s="35"/>
      <c r="K643" s="35"/>
      <c r="L643" s="35"/>
      <c r="M643" s="35"/>
      <c r="N643" s="35"/>
      <c r="O643" s="35"/>
      <c r="P643" s="35"/>
      <c r="Q643" s="35"/>
    </row>
    <row r="644" spans="2:17" x14ac:dyDescent="0.3">
      <c r="B644" s="35"/>
      <c r="C644" s="35"/>
      <c r="D644" s="35"/>
      <c r="E644" s="35"/>
      <c r="F644" s="35"/>
      <c r="G644" s="35"/>
      <c r="H644" s="35"/>
      <c r="I644" s="35"/>
      <c r="J644" s="35"/>
      <c r="K644" s="35"/>
      <c r="L644" s="35"/>
      <c r="M644" s="35"/>
      <c r="N644" s="35"/>
      <c r="O644" s="35"/>
      <c r="P644" s="35"/>
      <c r="Q644" s="35"/>
    </row>
    <row r="645" spans="2:17" x14ac:dyDescent="0.3">
      <c r="B645" s="35"/>
      <c r="C645" s="35"/>
      <c r="D645" s="35"/>
      <c r="E645" s="35"/>
      <c r="F645" s="35"/>
      <c r="G645" s="35"/>
      <c r="H645" s="35"/>
      <c r="I645" s="35"/>
      <c r="J645" s="35"/>
      <c r="K645" s="35"/>
      <c r="L645" s="35"/>
      <c r="M645" s="35"/>
      <c r="N645" s="35"/>
      <c r="O645" s="35"/>
      <c r="P645" s="35"/>
      <c r="Q645" s="35"/>
    </row>
    <row r="646" spans="2:17" x14ac:dyDescent="0.3">
      <c r="B646" s="35"/>
      <c r="C646" s="35"/>
      <c r="D646" s="35"/>
      <c r="E646" s="35"/>
      <c r="F646" s="35"/>
      <c r="G646" s="35"/>
      <c r="H646" s="35"/>
      <c r="I646" s="35"/>
      <c r="J646" s="35"/>
      <c r="K646" s="35"/>
      <c r="L646" s="35"/>
      <c r="M646" s="35"/>
      <c r="N646" s="35"/>
      <c r="O646" s="35"/>
      <c r="P646" s="35"/>
      <c r="Q646" s="35"/>
    </row>
    <row r="647" spans="2:17" x14ac:dyDescent="0.3">
      <c r="B647" s="35"/>
      <c r="C647" s="35"/>
      <c r="D647" s="35"/>
      <c r="E647" s="35"/>
      <c r="F647" s="35"/>
      <c r="G647" s="35"/>
      <c r="H647" s="35"/>
      <c r="I647" s="35"/>
      <c r="J647" s="35"/>
      <c r="K647" s="35"/>
      <c r="L647" s="35"/>
      <c r="M647" s="35"/>
      <c r="N647" s="35"/>
      <c r="O647" s="35"/>
      <c r="P647" s="35"/>
      <c r="Q647" s="35"/>
    </row>
    <row r="648" spans="2:17" x14ac:dyDescent="0.3">
      <c r="B648" s="35"/>
      <c r="C648" s="35"/>
      <c r="D648" s="35"/>
      <c r="E648" s="35"/>
      <c r="F648" s="35"/>
      <c r="G648" s="35"/>
      <c r="H648" s="35"/>
      <c r="I648" s="35"/>
      <c r="J648" s="35"/>
      <c r="K648" s="35"/>
      <c r="L648" s="35"/>
      <c r="M648" s="35"/>
      <c r="N648" s="35"/>
      <c r="O648" s="35"/>
      <c r="P648" s="35"/>
      <c r="Q648" s="35"/>
    </row>
    <row r="649" spans="2:17" x14ac:dyDescent="0.3">
      <c r="B649" s="35"/>
      <c r="C649" s="35"/>
      <c r="D649" s="35"/>
      <c r="E649" s="35"/>
      <c r="F649" s="35"/>
      <c r="G649" s="35"/>
      <c r="H649" s="35"/>
      <c r="I649" s="35"/>
      <c r="J649" s="35"/>
      <c r="K649" s="35"/>
      <c r="L649" s="35"/>
      <c r="M649" s="35"/>
      <c r="N649" s="35"/>
      <c r="O649" s="35"/>
      <c r="P649" s="35"/>
      <c r="Q649" s="35"/>
    </row>
    <row r="650" spans="2:17" x14ac:dyDescent="0.3">
      <c r="B650" s="35"/>
      <c r="C650" s="35"/>
      <c r="D650" s="35"/>
      <c r="E650" s="35"/>
      <c r="F650" s="35"/>
      <c r="G650" s="35"/>
      <c r="H650" s="35"/>
      <c r="I650" s="35"/>
      <c r="J650" s="35"/>
      <c r="K650" s="35"/>
      <c r="L650" s="35"/>
      <c r="M650" s="35"/>
      <c r="N650" s="35"/>
      <c r="O650" s="35"/>
      <c r="P650" s="35"/>
      <c r="Q650" s="35"/>
    </row>
    <row r="651" spans="2:17" x14ac:dyDescent="0.3">
      <c r="B651" s="35"/>
      <c r="C651" s="35"/>
      <c r="D651" s="35"/>
      <c r="E651" s="35"/>
      <c r="F651" s="35"/>
      <c r="G651" s="35"/>
      <c r="H651" s="35"/>
      <c r="I651" s="35"/>
      <c r="J651" s="35"/>
      <c r="K651" s="35"/>
      <c r="L651" s="35"/>
      <c r="M651" s="35"/>
      <c r="N651" s="35"/>
      <c r="O651" s="35"/>
      <c r="P651" s="35"/>
      <c r="Q651" s="35"/>
    </row>
    <row r="652" spans="2:17" x14ac:dyDescent="0.3">
      <c r="B652" s="35"/>
      <c r="C652" s="35"/>
      <c r="D652" s="35"/>
      <c r="E652" s="35"/>
      <c r="F652" s="35"/>
      <c r="G652" s="35"/>
      <c r="H652" s="35"/>
      <c r="I652" s="35"/>
      <c r="J652" s="35"/>
      <c r="K652" s="35"/>
      <c r="L652" s="35"/>
      <c r="M652" s="35"/>
      <c r="N652" s="35"/>
      <c r="O652" s="35"/>
      <c r="P652" s="35"/>
      <c r="Q652" s="35"/>
    </row>
    <row r="653" spans="2:17" x14ac:dyDescent="0.3">
      <c r="B653" s="35"/>
      <c r="C653" s="35"/>
      <c r="D653" s="35"/>
      <c r="E653" s="35"/>
      <c r="F653" s="35"/>
      <c r="G653" s="35"/>
      <c r="H653" s="35"/>
      <c r="I653" s="35"/>
      <c r="J653" s="35"/>
      <c r="K653" s="35"/>
      <c r="L653" s="35"/>
      <c r="M653" s="35"/>
      <c r="N653" s="35"/>
      <c r="O653" s="35"/>
      <c r="P653" s="35"/>
      <c r="Q653" s="35"/>
    </row>
    <row r="654" spans="2:17" x14ac:dyDescent="0.3">
      <c r="B654" s="35"/>
      <c r="C654" s="35"/>
      <c r="D654" s="35"/>
      <c r="E654" s="35"/>
      <c r="F654" s="35"/>
      <c r="G654" s="35"/>
      <c r="H654" s="35"/>
      <c r="I654" s="35"/>
      <c r="J654" s="35"/>
      <c r="K654" s="35"/>
      <c r="L654" s="35"/>
      <c r="M654" s="35"/>
      <c r="N654" s="35"/>
      <c r="O654" s="35"/>
      <c r="P654" s="35"/>
      <c r="Q654" s="35"/>
    </row>
    <row r="655" spans="2:17" x14ac:dyDescent="0.3">
      <c r="B655" s="35"/>
      <c r="C655" s="35"/>
      <c r="D655" s="35"/>
      <c r="E655" s="35"/>
      <c r="F655" s="35"/>
      <c r="G655" s="35"/>
      <c r="H655" s="35"/>
      <c r="I655" s="35"/>
      <c r="J655" s="35"/>
      <c r="K655" s="35"/>
      <c r="L655" s="35"/>
      <c r="M655" s="35"/>
      <c r="N655" s="35"/>
      <c r="O655" s="35"/>
      <c r="P655" s="35"/>
      <c r="Q655" s="35"/>
    </row>
    <row r="656" spans="2:17" x14ac:dyDescent="0.3">
      <c r="B656" s="35"/>
      <c r="C656" s="35"/>
      <c r="D656" s="35"/>
      <c r="E656" s="35"/>
      <c r="F656" s="35"/>
      <c r="G656" s="35"/>
      <c r="H656" s="35"/>
      <c r="I656" s="35"/>
      <c r="J656" s="35"/>
      <c r="K656" s="35"/>
      <c r="L656" s="35"/>
      <c r="M656" s="35"/>
      <c r="N656" s="35"/>
      <c r="O656" s="35"/>
      <c r="P656" s="35"/>
      <c r="Q656" s="35"/>
    </row>
    <row r="657" spans="2:17" x14ac:dyDescent="0.3">
      <c r="B657" s="35"/>
      <c r="C657" s="35"/>
      <c r="D657" s="35"/>
      <c r="E657" s="35"/>
      <c r="F657" s="35"/>
      <c r="G657" s="35"/>
      <c r="H657" s="35"/>
      <c r="I657" s="35"/>
      <c r="J657" s="35"/>
      <c r="K657" s="35"/>
      <c r="L657" s="35"/>
      <c r="M657" s="35"/>
      <c r="N657" s="35"/>
      <c r="O657" s="35"/>
      <c r="P657" s="35"/>
      <c r="Q657" s="35"/>
    </row>
    <row r="658" spans="2:17" x14ac:dyDescent="0.3">
      <c r="B658" s="35"/>
      <c r="C658" s="35"/>
      <c r="D658" s="35"/>
      <c r="E658" s="35"/>
      <c r="F658" s="35"/>
      <c r="G658" s="35"/>
      <c r="H658" s="35"/>
      <c r="I658" s="35"/>
      <c r="J658" s="35"/>
      <c r="K658" s="35"/>
      <c r="L658" s="35"/>
      <c r="M658" s="35"/>
      <c r="N658" s="35"/>
      <c r="O658" s="35"/>
      <c r="P658" s="35"/>
      <c r="Q658" s="35"/>
    </row>
    <row r="659" spans="2:17" x14ac:dyDescent="0.3">
      <c r="B659" s="35"/>
      <c r="C659" s="35"/>
      <c r="D659" s="35"/>
      <c r="E659" s="35"/>
      <c r="F659" s="35"/>
      <c r="G659" s="35"/>
      <c r="H659" s="35"/>
      <c r="I659" s="35"/>
      <c r="J659" s="35"/>
      <c r="K659" s="35"/>
      <c r="L659" s="35"/>
      <c r="M659" s="35"/>
      <c r="N659" s="35"/>
      <c r="O659" s="35"/>
      <c r="P659" s="35"/>
      <c r="Q659" s="35"/>
    </row>
    <row r="660" spans="2:17" x14ac:dyDescent="0.3">
      <c r="B660" s="35"/>
      <c r="C660" s="35"/>
      <c r="D660" s="35"/>
      <c r="E660" s="35"/>
      <c r="F660" s="35"/>
      <c r="G660" s="35"/>
      <c r="H660" s="35"/>
      <c r="I660" s="35"/>
      <c r="J660" s="35"/>
      <c r="K660" s="35"/>
      <c r="L660" s="35"/>
      <c r="M660" s="35"/>
      <c r="N660" s="35"/>
      <c r="O660" s="35"/>
      <c r="P660" s="35"/>
      <c r="Q660" s="35"/>
    </row>
    <row r="661" spans="2:17" x14ac:dyDescent="0.3">
      <c r="B661" s="35"/>
      <c r="C661" s="35"/>
      <c r="D661" s="35"/>
      <c r="E661" s="35"/>
      <c r="F661" s="35"/>
      <c r="G661" s="35"/>
      <c r="H661" s="35"/>
      <c r="I661" s="35"/>
      <c r="J661" s="35"/>
      <c r="K661" s="35"/>
      <c r="L661" s="35"/>
      <c r="M661" s="35"/>
      <c r="N661" s="35"/>
      <c r="O661" s="35"/>
      <c r="P661" s="35"/>
      <c r="Q661" s="35"/>
    </row>
    <row r="662" spans="2:17" x14ac:dyDescent="0.3">
      <c r="B662" s="35"/>
      <c r="C662" s="35"/>
      <c r="D662" s="35"/>
      <c r="E662" s="35"/>
      <c r="F662" s="35"/>
      <c r="G662" s="35"/>
      <c r="H662" s="35"/>
      <c r="I662" s="35"/>
      <c r="J662" s="35"/>
      <c r="K662" s="35"/>
      <c r="L662" s="35"/>
      <c r="M662" s="35"/>
      <c r="N662" s="35"/>
      <c r="O662" s="35"/>
      <c r="P662" s="35"/>
      <c r="Q662" s="35"/>
    </row>
    <row r="663" spans="2:17" x14ac:dyDescent="0.3">
      <c r="B663" s="35"/>
      <c r="C663" s="35"/>
      <c r="D663" s="35"/>
      <c r="E663" s="35"/>
      <c r="F663" s="35"/>
      <c r="G663" s="35"/>
      <c r="H663" s="35"/>
      <c r="I663" s="35"/>
      <c r="J663" s="35"/>
      <c r="K663" s="35"/>
      <c r="L663" s="35"/>
      <c r="M663" s="35"/>
      <c r="N663" s="35"/>
      <c r="O663" s="35"/>
      <c r="P663" s="35"/>
      <c r="Q663" s="35"/>
    </row>
    <row r="664" spans="2:17" x14ac:dyDescent="0.3">
      <c r="B664" s="35"/>
      <c r="C664" s="35"/>
      <c r="D664" s="35"/>
      <c r="E664" s="35"/>
      <c r="F664" s="35"/>
      <c r="G664" s="35"/>
      <c r="H664" s="35"/>
      <c r="I664" s="35"/>
      <c r="J664" s="35"/>
      <c r="K664" s="35"/>
      <c r="L664" s="35"/>
      <c r="M664" s="35"/>
      <c r="N664" s="35"/>
      <c r="O664" s="35"/>
      <c r="P664" s="35"/>
      <c r="Q664" s="35"/>
    </row>
    <row r="665" spans="2:17" x14ac:dyDescent="0.3">
      <c r="B665" s="35"/>
      <c r="C665" s="35"/>
      <c r="D665" s="35"/>
      <c r="E665" s="35"/>
      <c r="F665" s="35"/>
      <c r="G665" s="35"/>
      <c r="H665" s="35"/>
      <c r="I665" s="35"/>
      <c r="J665" s="35"/>
      <c r="K665" s="35"/>
      <c r="L665" s="35"/>
      <c r="M665" s="35"/>
      <c r="N665" s="35"/>
      <c r="O665" s="35"/>
      <c r="P665" s="35"/>
      <c r="Q665" s="35"/>
    </row>
    <row r="666" spans="2:17" x14ac:dyDescent="0.3">
      <c r="B666" s="35"/>
      <c r="C666" s="35"/>
      <c r="D666" s="35"/>
      <c r="E666" s="35"/>
      <c r="F666" s="35"/>
      <c r="G666" s="35"/>
      <c r="H666" s="35"/>
      <c r="I666" s="35"/>
      <c r="J666" s="35"/>
      <c r="K666" s="35"/>
      <c r="L666" s="35"/>
      <c r="M666" s="35"/>
      <c r="N666" s="35"/>
      <c r="O666" s="35"/>
      <c r="P666" s="35"/>
      <c r="Q666" s="35"/>
    </row>
    <row r="667" spans="2:17" x14ac:dyDescent="0.3">
      <c r="B667" s="35"/>
      <c r="C667" s="35"/>
      <c r="D667" s="35"/>
      <c r="E667" s="35"/>
      <c r="F667" s="35"/>
      <c r="G667" s="35"/>
      <c r="H667" s="35"/>
      <c r="I667" s="35"/>
      <c r="J667" s="35"/>
      <c r="K667" s="35"/>
      <c r="L667" s="35"/>
      <c r="M667" s="35"/>
      <c r="N667" s="35"/>
      <c r="O667" s="35"/>
      <c r="P667" s="35"/>
      <c r="Q667" s="35"/>
    </row>
    <row r="668" spans="2:17" x14ac:dyDescent="0.3">
      <c r="B668" s="35"/>
      <c r="C668" s="35"/>
      <c r="D668" s="35"/>
      <c r="E668" s="35"/>
      <c r="F668" s="35"/>
      <c r="G668" s="35"/>
      <c r="H668" s="35"/>
      <c r="I668" s="35"/>
      <c r="J668" s="35"/>
      <c r="K668" s="35"/>
      <c r="L668" s="35"/>
      <c r="M668" s="35"/>
      <c r="N668" s="35"/>
      <c r="O668" s="35"/>
      <c r="P668" s="35"/>
      <c r="Q668" s="35"/>
    </row>
    <row r="669" spans="2:17" x14ac:dyDescent="0.3">
      <c r="B669" s="35"/>
      <c r="C669" s="35"/>
      <c r="D669" s="35"/>
      <c r="E669" s="35"/>
      <c r="F669" s="35"/>
      <c r="G669" s="35"/>
      <c r="H669" s="35"/>
      <c r="I669" s="35"/>
      <c r="J669" s="35"/>
      <c r="K669" s="35"/>
      <c r="L669" s="35"/>
      <c r="M669" s="35"/>
      <c r="N669" s="35"/>
      <c r="O669" s="35"/>
      <c r="P669" s="35"/>
      <c r="Q669" s="35"/>
    </row>
    <row r="670" spans="2:17" x14ac:dyDescent="0.3">
      <c r="B670" s="35"/>
      <c r="C670" s="35"/>
      <c r="D670" s="35"/>
      <c r="E670" s="35"/>
      <c r="F670" s="35"/>
      <c r="G670" s="35"/>
      <c r="H670" s="35"/>
      <c r="I670" s="35"/>
      <c r="J670" s="35"/>
      <c r="K670" s="35"/>
      <c r="L670" s="35"/>
      <c r="M670" s="35"/>
      <c r="N670" s="35"/>
      <c r="O670" s="35"/>
      <c r="P670" s="35"/>
      <c r="Q670" s="35"/>
    </row>
    <row r="671" spans="2:17" x14ac:dyDescent="0.3">
      <c r="B671" s="35"/>
      <c r="C671" s="35"/>
      <c r="D671" s="35"/>
      <c r="E671" s="35"/>
      <c r="F671" s="35"/>
      <c r="G671" s="35"/>
      <c r="H671" s="35"/>
      <c r="I671" s="35"/>
      <c r="J671" s="35"/>
      <c r="K671" s="35"/>
      <c r="L671" s="35"/>
      <c r="M671" s="35"/>
      <c r="N671" s="35"/>
      <c r="O671" s="35"/>
      <c r="P671" s="35"/>
      <c r="Q671" s="35"/>
    </row>
    <row r="672" spans="2:17" x14ac:dyDescent="0.3">
      <c r="B672" s="35"/>
      <c r="C672" s="35"/>
      <c r="D672" s="35"/>
      <c r="E672" s="35"/>
      <c r="F672" s="35"/>
      <c r="G672" s="35"/>
      <c r="H672" s="35"/>
      <c r="I672" s="35"/>
      <c r="J672" s="35"/>
      <c r="K672" s="35"/>
      <c r="L672" s="35"/>
      <c r="M672" s="35"/>
      <c r="N672" s="35"/>
      <c r="O672" s="35"/>
      <c r="P672" s="35"/>
      <c r="Q672" s="35"/>
    </row>
    <row r="673" spans="2:17" x14ac:dyDescent="0.3">
      <c r="B673" s="35"/>
      <c r="C673" s="35"/>
      <c r="D673" s="35"/>
      <c r="E673" s="35"/>
      <c r="F673" s="35"/>
      <c r="G673" s="35"/>
      <c r="H673" s="35"/>
      <c r="I673" s="35"/>
      <c r="J673" s="35"/>
      <c r="K673" s="35"/>
      <c r="L673" s="35"/>
      <c r="M673" s="35"/>
      <c r="N673" s="35"/>
      <c r="O673" s="35"/>
      <c r="P673" s="35"/>
      <c r="Q673" s="35"/>
    </row>
    <row r="674" spans="2:17" x14ac:dyDescent="0.3">
      <c r="B674" s="35"/>
      <c r="C674" s="35"/>
      <c r="D674" s="35"/>
      <c r="E674" s="35"/>
      <c r="F674" s="35"/>
      <c r="G674" s="35"/>
      <c r="H674" s="35"/>
      <c r="I674" s="35"/>
      <c r="J674" s="35"/>
      <c r="K674" s="35"/>
      <c r="L674" s="35"/>
      <c r="M674" s="35"/>
      <c r="N674" s="35"/>
      <c r="O674" s="35"/>
      <c r="P674" s="35"/>
      <c r="Q674" s="35"/>
    </row>
    <row r="675" spans="2:17" x14ac:dyDescent="0.3">
      <c r="B675" s="35"/>
      <c r="C675" s="35"/>
      <c r="D675" s="35"/>
      <c r="E675" s="35"/>
      <c r="F675" s="35"/>
      <c r="G675" s="35"/>
      <c r="H675" s="35"/>
      <c r="I675" s="35"/>
      <c r="J675" s="35"/>
      <c r="K675" s="35"/>
      <c r="L675" s="35"/>
      <c r="M675" s="35"/>
      <c r="N675" s="35"/>
      <c r="O675" s="35"/>
      <c r="P675" s="35"/>
      <c r="Q675" s="35"/>
    </row>
    <row r="676" spans="2:17" x14ac:dyDescent="0.3">
      <c r="B676" s="35"/>
      <c r="C676" s="35"/>
      <c r="D676" s="35"/>
      <c r="E676" s="35"/>
      <c r="F676" s="35"/>
      <c r="G676" s="35"/>
      <c r="H676" s="35"/>
      <c r="I676" s="35"/>
      <c r="J676" s="35"/>
      <c r="K676" s="35"/>
      <c r="L676" s="35"/>
      <c r="M676" s="35"/>
      <c r="N676" s="35"/>
      <c r="O676" s="35"/>
      <c r="P676" s="35"/>
      <c r="Q676" s="35"/>
    </row>
    <row r="677" spans="2:17" x14ac:dyDescent="0.3">
      <c r="B677" s="35"/>
      <c r="C677" s="35"/>
      <c r="D677" s="35"/>
      <c r="E677" s="35"/>
      <c r="F677" s="35"/>
      <c r="G677" s="35"/>
      <c r="H677" s="35"/>
      <c r="I677" s="35"/>
      <c r="J677" s="35"/>
      <c r="K677" s="35"/>
      <c r="L677" s="35"/>
      <c r="M677" s="35"/>
      <c r="N677" s="35"/>
      <c r="O677" s="35"/>
      <c r="P677" s="35"/>
      <c r="Q677" s="35"/>
    </row>
    <row r="678" spans="2:17" x14ac:dyDescent="0.3">
      <c r="B678" s="35"/>
      <c r="C678" s="35"/>
      <c r="D678" s="35"/>
      <c r="E678" s="35"/>
      <c r="F678" s="35"/>
      <c r="G678" s="35"/>
      <c r="H678" s="35"/>
      <c r="I678" s="35"/>
      <c r="J678" s="35"/>
      <c r="K678" s="35"/>
      <c r="L678" s="35"/>
      <c r="M678" s="35"/>
      <c r="N678" s="35"/>
      <c r="O678" s="35"/>
      <c r="P678" s="35"/>
      <c r="Q678" s="35"/>
    </row>
    <row r="679" spans="2:17" x14ac:dyDescent="0.3">
      <c r="B679" s="35"/>
      <c r="C679" s="35"/>
      <c r="D679" s="35"/>
      <c r="E679" s="35"/>
      <c r="F679" s="35"/>
      <c r="G679" s="35"/>
      <c r="H679" s="35"/>
      <c r="I679" s="35"/>
      <c r="J679" s="35"/>
      <c r="K679" s="35"/>
      <c r="L679" s="35"/>
      <c r="M679" s="35"/>
      <c r="N679" s="35"/>
      <c r="O679" s="35"/>
      <c r="P679" s="35"/>
      <c r="Q679" s="35"/>
    </row>
    <row r="680" spans="2:17" x14ac:dyDescent="0.3">
      <c r="B680" s="35"/>
      <c r="C680" s="35"/>
      <c r="D680" s="35"/>
      <c r="E680" s="35"/>
      <c r="F680" s="35"/>
      <c r="G680" s="35"/>
      <c r="H680" s="35"/>
      <c r="I680" s="35"/>
      <c r="J680" s="35"/>
      <c r="K680" s="35"/>
      <c r="L680" s="35"/>
      <c r="M680" s="35"/>
      <c r="N680" s="35"/>
      <c r="O680" s="35"/>
      <c r="P680" s="35"/>
      <c r="Q680" s="35"/>
    </row>
    <row r="681" spans="2:17" x14ac:dyDescent="0.3">
      <c r="B681" s="35"/>
      <c r="C681" s="35"/>
      <c r="D681" s="35"/>
      <c r="E681" s="35"/>
      <c r="F681" s="35"/>
      <c r="G681" s="35"/>
      <c r="H681" s="35"/>
      <c r="I681" s="35"/>
      <c r="J681" s="35"/>
      <c r="K681" s="35"/>
      <c r="L681" s="35"/>
      <c r="M681" s="35"/>
      <c r="N681" s="35"/>
      <c r="O681" s="35"/>
      <c r="P681" s="35"/>
      <c r="Q681" s="35"/>
    </row>
    <row r="682" spans="2:17" x14ac:dyDescent="0.3">
      <c r="B682" s="35"/>
      <c r="C682" s="35"/>
      <c r="D682" s="35"/>
      <c r="E682" s="35"/>
      <c r="F682" s="35"/>
      <c r="G682" s="35"/>
      <c r="H682" s="35"/>
      <c r="I682" s="35"/>
      <c r="J682" s="35"/>
      <c r="K682" s="35"/>
      <c r="L682" s="35"/>
      <c r="M682" s="35"/>
      <c r="N682" s="35"/>
      <c r="O682" s="35"/>
      <c r="P682" s="35"/>
      <c r="Q682" s="35"/>
    </row>
    <row r="683" spans="2:17" x14ac:dyDescent="0.3">
      <c r="B683" s="35"/>
      <c r="C683" s="35"/>
      <c r="D683" s="35"/>
      <c r="E683" s="35"/>
      <c r="F683" s="35"/>
      <c r="G683" s="35"/>
      <c r="H683" s="35"/>
      <c r="I683" s="35"/>
      <c r="J683" s="35"/>
      <c r="K683" s="35"/>
      <c r="L683" s="35"/>
      <c r="M683" s="35"/>
      <c r="N683" s="35"/>
      <c r="O683" s="35"/>
      <c r="P683" s="35"/>
      <c r="Q683" s="35"/>
    </row>
    <row r="684" spans="2:17" x14ac:dyDescent="0.3">
      <c r="B684" s="35"/>
      <c r="C684" s="35"/>
      <c r="D684" s="35"/>
      <c r="E684" s="35"/>
      <c r="F684" s="35"/>
      <c r="G684" s="35"/>
      <c r="H684" s="35"/>
      <c r="I684" s="35"/>
      <c r="J684" s="35"/>
      <c r="K684" s="35"/>
      <c r="L684" s="35"/>
      <c r="M684" s="35"/>
      <c r="N684" s="35"/>
      <c r="O684" s="35"/>
      <c r="P684" s="35"/>
      <c r="Q684" s="35"/>
    </row>
    <row r="685" spans="2:17" x14ac:dyDescent="0.3">
      <c r="B685" s="35"/>
      <c r="C685" s="35"/>
      <c r="D685" s="35"/>
      <c r="E685" s="35"/>
      <c r="F685" s="35"/>
      <c r="G685" s="35"/>
      <c r="H685" s="35"/>
      <c r="I685" s="35"/>
      <c r="J685" s="35"/>
      <c r="K685" s="35"/>
      <c r="L685" s="35"/>
      <c r="M685" s="35"/>
      <c r="N685" s="35"/>
      <c r="O685" s="35"/>
      <c r="P685" s="35"/>
      <c r="Q685" s="35"/>
    </row>
    <row r="686" spans="2:17" x14ac:dyDescent="0.3">
      <c r="B686" s="35"/>
      <c r="C686" s="35"/>
      <c r="D686" s="35"/>
      <c r="E686" s="35"/>
      <c r="F686" s="35"/>
      <c r="G686" s="35"/>
      <c r="H686" s="35"/>
      <c r="I686" s="35"/>
      <c r="J686" s="35"/>
      <c r="K686" s="35"/>
      <c r="L686" s="35"/>
      <c r="M686" s="35"/>
      <c r="N686" s="35"/>
      <c r="O686" s="35"/>
      <c r="P686" s="35"/>
      <c r="Q686" s="35"/>
    </row>
    <row r="687" spans="2:17" x14ac:dyDescent="0.3">
      <c r="B687" s="35"/>
      <c r="C687" s="35"/>
      <c r="D687" s="35"/>
      <c r="E687" s="35"/>
      <c r="F687" s="35"/>
      <c r="G687" s="35"/>
      <c r="H687" s="35"/>
      <c r="I687" s="35"/>
      <c r="J687" s="35"/>
      <c r="K687" s="35"/>
      <c r="L687" s="35"/>
      <c r="M687" s="35"/>
      <c r="N687" s="35"/>
      <c r="O687" s="35"/>
      <c r="P687" s="35"/>
      <c r="Q687" s="35"/>
    </row>
    <row r="688" spans="2:17" x14ac:dyDescent="0.3">
      <c r="B688" s="35"/>
      <c r="C688" s="35"/>
      <c r="D688" s="35"/>
      <c r="E688" s="35"/>
      <c r="F688" s="35"/>
      <c r="G688" s="35"/>
      <c r="H688" s="35"/>
      <c r="I688" s="35"/>
      <c r="J688" s="35"/>
      <c r="K688" s="35"/>
      <c r="L688" s="35"/>
      <c r="M688" s="35"/>
      <c r="N688" s="35"/>
      <c r="O688" s="35"/>
      <c r="P688" s="35"/>
      <c r="Q688" s="35"/>
    </row>
    <row r="689" spans="2:17" x14ac:dyDescent="0.3">
      <c r="B689" s="35"/>
      <c r="C689" s="35"/>
      <c r="D689" s="35"/>
      <c r="E689" s="35"/>
      <c r="F689" s="35"/>
      <c r="G689" s="35"/>
      <c r="H689" s="35"/>
      <c r="I689" s="35"/>
      <c r="J689" s="35"/>
      <c r="K689" s="35"/>
      <c r="L689" s="35"/>
      <c r="M689" s="35"/>
      <c r="N689" s="35"/>
      <c r="O689" s="35"/>
      <c r="P689" s="35"/>
      <c r="Q689" s="35"/>
    </row>
    <row r="690" spans="2:17" x14ac:dyDescent="0.3">
      <c r="B690" s="35"/>
      <c r="C690" s="35"/>
      <c r="D690" s="35"/>
      <c r="E690" s="35"/>
      <c r="F690" s="35"/>
      <c r="G690" s="35"/>
      <c r="H690" s="35"/>
      <c r="I690" s="35"/>
      <c r="J690" s="35"/>
      <c r="K690" s="35"/>
      <c r="L690" s="35"/>
      <c r="M690" s="35"/>
      <c r="N690" s="35"/>
      <c r="O690" s="35"/>
      <c r="P690" s="35"/>
      <c r="Q690" s="35"/>
    </row>
    <row r="691" spans="2:17" x14ac:dyDescent="0.3">
      <c r="B691" s="35"/>
      <c r="C691" s="35"/>
      <c r="D691" s="35"/>
      <c r="E691" s="35"/>
      <c r="F691" s="35"/>
      <c r="G691" s="35"/>
      <c r="H691" s="35"/>
      <c r="I691" s="35"/>
      <c r="J691" s="35"/>
      <c r="K691" s="35"/>
      <c r="L691" s="35"/>
      <c r="M691" s="35"/>
      <c r="N691" s="35"/>
      <c r="O691" s="35"/>
      <c r="P691" s="35"/>
      <c r="Q691" s="35"/>
    </row>
    <row r="692" spans="2:17" x14ac:dyDescent="0.3">
      <c r="B692" s="35"/>
      <c r="C692" s="35"/>
      <c r="D692" s="35"/>
      <c r="E692" s="35"/>
      <c r="F692" s="35"/>
      <c r="G692" s="35"/>
      <c r="H692" s="35"/>
      <c r="I692" s="35"/>
      <c r="J692" s="35"/>
      <c r="K692" s="35"/>
      <c r="L692" s="35"/>
      <c r="M692" s="35"/>
      <c r="N692" s="35"/>
      <c r="O692" s="35"/>
      <c r="P692" s="35"/>
      <c r="Q692" s="35"/>
    </row>
    <row r="693" spans="2:17" x14ac:dyDescent="0.3">
      <c r="B693" s="35"/>
      <c r="C693" s="35"/>
      <c r="D693" s="35"/>
      <c r="E693" s="35"/>
      <c r="F693" s="35"/>
      <c r="G693" s="35"/>
      <c r="H693" s="35"/>
      <c r="I693" s="35"/>
      <c r="J693" s="35"/>
      <c r="K693" s="35"/>
      <c r="L693" s="35"/>
      <c r="M693" s="35"/>
      <c r="N693" s="35"/>
      <c r="O693" s="35"/>
      <c r="P693" s="35"/>
      <c r="Q693" s="35"/>
    </row>
    <row r="694" spans="2:17" x14ac:dyDescent="0.3">
      <c r="B694" s="35"/>
      <c r="C694" s="35"/>
      <c r="D694" s="35"/>
      <c r="E694" s="35"/>
      <c r="F694" s="35"/>
      <c r="G694" s="35"/>
      <c r="H694" s="35"/>
      <c r="I694" s="35"/>
      <c r="J694" s="35"/>
      <c r="K694" s="35"/>
      <c r="L694" s="35"/>
      <c r="M694" s="35"/>
      <c r="N694" s="35"/>
      <c r="O694" s="35"/>
      <c r="P694" s="35"/>
      <c r="Q694" s="35"/>
    </row>
    <row r="695" spans="2:17" x14ac:dyDescent="0.3">
      <c r="B695" s="35"/>
      <c r="C695" s="35"/>
      <c r="D695" s="35"/>
      <c r="E695" s="35"/>
      <c r="F695" s="35"/>
      <c r="G695" s="35"/>
      <c r="H695" s="35"/>
      <c r="I695" s="35"/>
      <c r="J695" s="35"/>
      <c r="K695" s="35"/>
      <c r="L695" s="35"/>
      <c r="M695" s="35"/>
      <c r="N695" s="35"/>
      <c r="O695" s="35"/>
      <c r="P695" s="35"/>
      <c r="Q695" s="35"/>
    </row>
    <row r="696" spans="2:17" x14ac:dyDescent="0.3">
      <c r="B696" s="35"/>
      <c r="C696" s="35"/>
      <c r="D696" s="35"/>
      <c r="E696" s="35"/>
      <c r="F696" s="35"/>
      <c r="G696" s="35"/>
      <c r="H696" s="35"/>
      <c r="I696" s="35"/>
      <c r="J696" s="35"/>
      <c r="K696" s="35"/>
      <c r="L696" s="35"/>
      <c r="M696" s="35"/>
      <c r="N696" s="35"/>
      <c r="O696" s="35"/>
      <c r="P696" s="35"/>
      <c r="Q696" s="35"/>
    </row>
    <row r="697" spans="2:17" x14ac:dyDescent="0.3">
      <c r="B697" s="35"/>
      <c r="C697" s="35"/>
      <c r="D697" s="35"/>
      <c r="E697" s="35"/>
      <c r="F697" s="35"/>
      <c r="G697" s="35"/>
      <c r="H697" s="35"/>
      <c r="I697" s="35"/>
      <c r="J697" s="35"/>
      <c r="K697" s="35"/>
      <c r="L697" s="35"/>
      <c r="M697" s="35"/>
      <c r="N697" s="35"/>
      <c r="O697" s="35"/>
      <c r="P697" s="35"/>
      <c r="Q697" s="35"/>
    </row>
    <row r="698" spans="2:17" x14ac:dyDescent="0.3">
      <c r="B698" s="35"/>
      <c r="C698" s="35"/>
      <c r="D698" s="35"/>
      <c r="E698" s="35"/>
      <c r="F698" s="35"/>
      <c r="G698" s="35"/>
      <c r="H698" s="35"/>
      <c r="I698" s="35"/>
      <c r="J698" s="35"/>
      <c r="K698" s="35"/>
      <c r="L698" s="35"/>
      <c r="M698" s="35"/>
      <c r="N698" s="35"/>
      <c r="O698" s="35"/>
      <c r="P698" s="35"/>
      <c r="Q698" s="35"/>
    </row>
    <row r="699" spans="2:17" x14ac:dyDescent="0.3">
      <c r="B699" s="35"/>
      <c r="C699" s="35"/>
      <c r="D699" s="35"/>
      <c r="E699" s="35"/>
      <c r="F699" s="35"/>
      <c r="G699" s="35"/>
      <c r="H699" s="35"/>
      <c r="I699" s="35"/>
      <c r="J699" s="35"/>
      <c r="K699" s="35"/>
      <c r="L699" s="35"/>
      <c r="M699" s="35"/>
      <c r="N699" s="35"/>
      <c r="O699" s="35"/>
      <c r="P699" s="35"/>
      <c r="Q699" s="35"/>
    </row>
    <row r="700" spans="2:17" x14ac:dyDescent="0.3">
      <c r="B700" s="35"/>
      <c r="C700" s="35"/>
      <c r="D700" s="35"/>
      <c r="E700" s="35"/>
      <c r="F700" s="35"/>
      <c r="G700" s="35"/>
      <c r="H700" s="35"/>
      <c r="I700" s="35"/>
      <c r="J700" s="35"/>
      <c r="K700" s="35"/>
      <c r="L700" s="35"/>
      <c r="M700" s="35"/>
      <c r="N700" s="35"/>
      <c r="O700" s="35"/>
      <c r="P700" s="35"/>
      <c r="Q700" s="35"/>
    </row>
    <row r="701" spans="2:17" x14ac:dyDescent="0.3">
      <c r="B701" s="35"/>
      <c r="C701" s="35"/>
      <c r="D701" s="35"/>
      <c r="E701" s="35"/>
      <c r="F701" s="35"/>
      <c r="G701" s="35"/>
      <c r="H701" s="35"/>
      <c r="I701" s="35"/>
      <c r="J701" s="35"/>
      <c r="K701" s="35"/>
      <c r="L701" s="35"/>
      <c r="M701" s="35"/>
      <c r="N701" s="35"/>
      <c r="O701" s="35"/>
      <c r="P701" s="35"/>
      <c r="Q701" s="35"/>
    </row>
    <row r="702" spans="2:17" x14ac:dyDescent="0.3">
      <c r="B702" s="35"/>
      <c r="C702" s="35"/>
      <c r="D702" s="35"/>
      <c r="E702" s="35"/>
      <c r="F702" s="35"/>
      <c r="G702" s="35"/>
      <c r="H702" s="35"/>
      <c r="I702" s="35"/>
      <c r="J702" s="35"/>
      <c r="K702" s="35"/>
      <c r="L702" s="35"/>
      <c r="M702" s="35"/>
      <c r="N702" s="35"/>
      <c r="O702" s="35"/>
      <c r="P702" s="35"/>
      <c r="Q702" s="35"/>
    </row>
    <row r="703" spans="2:17" x14ac:dyDescent="0.3">
      <c r="B703" s="35"/>
      <c r="C703" s="35"/>
      <c r="D703" s="35"/>
      <c r="E703" s="35"/>
      <c r="F703" s="35"/>
      <c r="G703" s="35"/>
      <c r="H703" s="35"/>
      <c r="I703" s="35"/>
      <c r="J703" s="35"/>
      <c r="K703" s="35"/>
      <c r="L703" s="35"/>
      <c r="M703" s="35"/>
      <c r="N703" s="35"/>
      <c r="O703" s="35"/>
      <c r="P703" s="35"/>
      <c r="Q703" s="35"/>
    </row>
    <row r="704" spans="2:17" x14ac:dyDescent="0.3">
      <c r="B704" s="35"/>
      <c r="C704" s="35"/>
      <c r="D704" s="35"/>
      <c r="E704" s="35"/>
      <c r="F704" s="35"/>
      <c r="G704" s="35"/>
      <c r="H704" s="35"/>
      <c r="I704" s="35"/>
      <c r="J704" s="35"/>
      <c r="K704" s="35"/>
      <c r="L704" s="35"/>
      <c r="M704" s="35"/>
      <c r="N704" s="35"/>
      <c r="O704" s="35"/>
      <c r="P704" s="35"/>
      <c r="Q704" s="35"/>
    </row>
    <row r="705" spans="2:17" x14ac:dyDescent="0.3">
      <c r="B705" s="35"/>
      <c r="C705" s="35"/>
      <c r="D705" s="35"/>
      <c r="E705" s="35"/>
      <c r="F705" s="35"/>
      <c r="G705" s="35"/>
      <c r="H705" s="35"/>
      <c r="I705" s="35"/>
      <c r="J705" s="35"/>
      <c r="K705" s="35"/>
      <c r="L705" s="35"/>
      <c r="M705" s="35"/>
      <c r="N705" s="35"/>
      <c r="O705" s="35"/>
      <c r="P705" s="35"/>
      <c r="Q705" s="35"/>
    </row>
    <row r="706" spans="2:17" x14ac:dyDescent="0.3">
      <c r="B706" s="35"/>
      <c r="C706" s="35"/>
      <c r="D706" s="35"/>
      <c r="E706" s="35"/>
      <c r="F706" s="35"/>
      <c r="G706" s="35"/>
      <c r="H706" s="35"/>
      <c r="I706" s="35"/>
      <c r="J706" s="35"/>
      <c r="K706" s="35"/>
      <c r="L706" s="35"/>
      <c r="M706" s="35"/>
      <c r="N706" s="35"/>
      <c r="O706" s="35"/>
      <c r="P706" s="35"/>
      <c r="Q706" s="35"/>
    </row>
    <row r="707" spans="2:17" x14ac:dyDescent="0.3">
      <c r="B707" s="35"/>
      <c r="C707" s="35"/>
      <c r="D707" s="35"/>
      <c r="E707" s="35"/>
      <c r="F707" s="35"/>
      <c r="G707" s="35"/>
      <c r="H707" s="35"/>
      <c r="I707" s="35"/>
      <c r="J707" s="35"/>
      <c r="K707" s="35"/>
      <c r="L707" s="35"/>
      <c r="M707" s="35"/>
      <c r="N707" s="35"/>
      <c r="O707" s="35"/>
      <c r="P707" s="35"/>
      <c r="Q707" s="35"/>
    </row>
    <row r="708" spans="2:17" x14ac:dyDescent="0.3">
      <c r="B708" s="35"/>
      <c r="C708" s="35"/>
      <c r="D708" s="35"/>
      <c r="E708" s="35"/>
      <c r="F708" s="35"/>
      <c r="G708" s="35"/>
      <c r="H708" s="35"/>
      <c r="I708" s="35"/>
      <c r="J708" s="35"/>
      <c r="K708" s="35"/>
      <c r="L708" s="35"/>
      <c r="M708" s="35"/>
      <c r="N708" s="35"/>
      <c r="O708" s="35"/>
      <c r="P708" s="35"/>
      <c r="Q708" s="35"/>
    </row>
    <row r="709" spans="2:17" x14ac:dyDescent="0.3">
      <c r="B709" s="35"/>
      <c r="C709" s="35"/>
      <c r="D709" s="35"/>
      <c r="E709" s="35"/>
      <c r="F709" s="35"/>
      <c r="G709" s="35"/>
      <c r="H709" s="35"/>
      <c r="I709" s="35"/>
      <c r="J709" s="35"/>
      <c r="K709" s="35"/>
      <c r="L709" s="35"/>
      <c r="M709" s="35"/>
      <c r="N709" s="35"/>
      <c r="O709" s="35"/>
      <c r="P709" s="35"/>
      <c r="Q709" s="35"/>
    </row>
    <row r="710" spans="2:17" x14ac:dyDescent="0.3">
      <c r="B710" s="35"/>
      <c r="C710" s="35"/>
      <c r="D710" s="35"/>
      <c r="E710" s="35"/>
      <c r="F710" s="35"/>
      <c r="G710" s="35"/>
      <c r="H710" s="35"/>
      <c r="I710" s="35"/>
      <c r="J710" s="35"/>
      <c r="K710" s="35"/>
      <c r="L710" s="35"/>
      <c r="M710" s="35"/>
      <c r="N710" s="35"/>
      <c r="O710" s="35"/>
      <c r="P710" s="35"/>
      <c r="Q710" s="35"/>
    </row>
    <row r="711" spans="2:17" x14ac:dyDescent="0.3">
      <c r="B711" s="35"/>
      <c r="C711" s="35"/>
      <c r="D711" s="35"/>
      <c r="E711" s="35"/>
      <c r="F711" s="35"/>
      <c r="G711" s="35"/>
      <c r="H711" s="35"/>
      <c r="I711" s="35"/>
      <c r="J711" s="35"/>
      <c r="K711" s="35"/>
      <c r="L711" s="35"/>
      <c r="M711" s="35"/>
      <c r="N711" s="35"/>
      <c r="O711" s="35"/>
      <c r="P711" s="35"/>
      <c r="Q711" s="35"/>
    </row>
    <row r="712" spans="2:17" x14ac:dyDescent="0.3">
      <c r="B712" s="35"/>
      <c r="C712" s="35"/>
      <c r="D712" s="35"/>
      <c r="E712" s="35"/>
      <c r="F712" s="35"/>
      <c r="G712" s="35"/>
      <c r="H712" s="35"/>
      <c r="I712" s="35"/>
      <c r="J712" s="35"/>
      <c r="K712" s="35"/>
      <c r="L712" s="35"/>
      <c r="M712" s="35"/>
      <c r="N712" s="35"/>
      <c r="O712" s="35"/>
      <c r="P712" s="35"/>
      <c r="Q712" s="35"/>
    </row>
    <row r="713" spans="2:17" x14ac:dyDescent="0.3">
      <c r="B713" s="35"/>
      <c r="C713" s="35"/>
      <c r="D713" s="35"/>
      <c r="E713" s="35"/>
      <c r="F713" s="35"/>
      <c r="G713" s="35"/>
      <c r="H713" s="35"/>
      <c r="I713" s="35"/>
      <c r="J713" s="35"/>
      <c r="K713" s="35"/>
      <c r="L713" s="35"/>
      <c r="M713" s="35"/>
      <c r="N713" s="35"/>
      <c r="O713" s="35"/>
      <c r="P713" s="35"/>
      <c r="Q713" s="35"/>
    </row>
    <row r="714" spans="2:17" x14ac:dyDescent="0.3">
      <c r="B714" s="35"/>
      <c r="C714" s="35"/>
      <c r="D714" s="35"/>
      <c r="E714" s="35"/>
      <c r="F714" s="35"/>
      <c r="G714" s="35"/>
      <c r="H714" s="35"/>
      <c r="I714" s="35"/>
      <c r="J714" s="35"/>
      <c r="K714" s="35"/>
      <c r="L714" s="35"/>
      <c r="M714" s="35"/>
      <c r="N714" s="35"/>
      <c r="O714" s="35"/>
      <c r="P714" s="35"/>
      <c r="Q714" s="35"/>
    </row>
    <row r="715" spans="2:17" x14ac:dyDescent="0.3">
      <c r="B715" s="35"/>
      <c r="C715" s="35"/>
      <c r="D715" s="35"/>
      <c r="E715" s="35"/>
      <c r="F715" s="35"/>
      <c r="G715" s="35"/>
      <c r="H715" s="35"/>
      <c r="I715" s="35"/>
      <c r="J715" s="35"/>
      <c r="K715" s="35"/>
      <c r="L715" s="35"/>
      <c r="M715" s="35"/>
      <c r="N715" s="35"/>
      <c r="O715" s="35"/>
      <c r="P715" s="35"/>
      <c r="Q715" s="35"/>
    </row>
    <row r="716" spans="2:17" x14ac:dyDescent="0.3">
      <c r="B716" s="35"/>
      <c r="C716" s="35"/>
      <c r="D716" s="35"/>
      <c r="E716" s="35"/>
      <c r="F716" s="35"/>
      <c r="G716" s="35"/>
      <c r="H716" s="35"/>
      <c r="I716" s="35"/>
      <c r="J716" s="35"/>
      <c r="K716" s="35"/>
      <c r="L716" s="35"/>
      <c r="M716" s="35"/>
      <c r="N716" s="35"/>
      <c r="O716" s="35"/>
      <c r="P716" s="35"/>
      <c r="Q716" s="35"/>
    </row>
    <row r="717" spans="2:17" x14ac:dyDescent="0.3">
      <c r="B717" s="35"/>
      <c r="C717" s="35"/>
      <c r="D717" s="35"/>
      <c r="E717" s="35"/>
      <c r="F717" s="35"/>
      <c r="G717" s="35"/>
      <c r="H717" s="35"/>
      <c r="I717" s="35"/>
      <c r="J717" s="35"/>
      <c r="K717" s="35"/>
      <c r="L717" s="35"/>
      <c r="M717" s="35"/>
      <c r="N717" s="35"/>
      <c r="O717" s="35"/>
      <c r="P717" s="35"/>
      <c r="Q717" s="35"/>
    </row>
    <row r="718" spans="2:17" x14ac:dyDescent="0.3">
      <c r="B718" s="35"/>
      <c r="C718" s="35"/>
      <c r="D718" s="35"/>
      <c r="E718" s="35"/>
      <c r="F718" s="35"/>
      <c r="G718" s="35"/>
      <c r="H718" s="35"/>
      <c r="I718" s="35"/>
      <c r="J718" s="35"/>
      <c r="K718" s="35"/>
      <c r="L718" s="35"/>
      <c r="M718" s="35"/>
      <c r="N718" s="35"/>
      <c r="O718" s="35"/>
      <c r="P718" s="35"/>
      <c r="Q718" s="35"/>
    </row>
    <row r="719" spans="2:17" x14ac:dyDescent="0.3">
      <c r="B719" s="35"/>
      <c r="C719" s="35"/>
      <c r="D719" s="35"/>
      <c r="E719" s="35"/>
      <c r="F719" s="35"/>
      <c r="G719" s="35"/>
      <c r="H719" s="35"/>
      <c r="I719" s="35"/>
      <c r="J719" s="35"/>
      <c r="K719" s="35"/>
      <c r="L719" s="35"/>
      <c r="M719" s="35"/>
      <c r="N719" s="35"/>
      <c r="O719" s="35"/>
      <c r="P719" s="35"/>
      <c r="Q719" s="35"/>
    </row>
    <row r="720" spans="2:17" x14ac:dyDescent="0.3">
      <c r="B720" s="35"/>
      <c r="C720" s="35"/>
      <c r="D720" s="35"/>
      <c r="E720" s="35"/>
      <c r="F720" s="35"/>
      <c r="G720" s="35"/>
      <c r="H720" s="35"/>
      <c r="I720" s="35"/>
      <c r="J720" s="35"/>
      <c r="K720" s="35"/>
      <c r="L720" s="35"/>
      <c r="M720" s="35"/>
      <c r="N720" s="35"/>
      <c r="O720" s="35"/>
      <c r="P720" s="35"/>
      <c r="Q720" s="35"/>
    </row>
    <row r="721" spans="2:17" x14ac:dyDescent="0.3">
      <c r="B721" s="35"/>
      <c r="C721" s="35"/>
      <c r="D721" s="35"/>
      <c r="E721" s="35"/>
      <c r="F721" s="35"/>
      <c r="G721" s="35"/>
      <c r="H721" s="35"/>
      <c r="I721" s="35"/>
      <c r="J721" s="35"/>
      <c r="K721" s="35"/>
      <c r="L721" s="35"/>
      <c r="M721" s="35"/>
      <c r="N721" s="35"/>
      <c r="O721" s="35"/>
      <c r="P721" s="35"/>
      <c r="Q721" s="35"/>
    </row>
    <row r="722" spans="2:17" x14ac:dyDescent="0.3">
      <c r="B722" s="35"/>
      <c r="C722" s="35"/>
      <c r="D722" s="35"/>
      <c r="E722" s="35"/>
      <c r="F722" s="35"/>
      <c r="G722" s="35"/>
      <c r="H722" s="35"/>
      <c r="I722" s="35"/>
      <c r="J722" s="35"/>
      <c r="K722" s="35"/>
      <c r="L722" s="35"/>
      <c r="M722" s="35"/>
      <c r="N722" s="35"/>
      <c r="O722" s="35"/>
      <c r="P722" s="35"/>
      <c r="Q722" s="35"/>
    </row>
    <row r="723" spans="2:17" x14ac:dyDescent="0.3">
      <c r="B723" s="35"/>
      <c r="C723" s="35"/>
      <c r="D723" s="35"/>
      <c r="E723" s="35"/>
      <c r="F723" s="35"/>
      <c r="G723" s="35"/>
      <c r="H723" s="35"/>
      <c r="I723" s="35"/>
      <c r="J723" s="35"/>
      <c r="K723" s="35"/>
      <c r="L723" s="35"/>
      <c r="M723" s="35"/>
      <c r="N723" s="35"/>
      <c r="O723" s="35"/>
      <c r="P723" s="35"/>
      <c r="Q723" s="35"/>
    </row>
    <row r="724" spans="2:17" x14ac:dyDescent="0.3">
      <c r="B724" s="35"/>
      <c r="C724" s="35"/>
      <c r="D724" s="35"/>
      <c r="E724" s="35"/>
      <c r="F724" s="35"/>
      <c r="G724" s="35"/>
      <c r="H724" s="35"/>
      <c r="I724" s="35"/>
      <c r="J724" s="35"/>
      <c r="K724" s="35"/>
      <c r="L724" s="35"/>
      <c r="M724" s="35"/>
      <c r="N724" s="35"/>
      <c r="O724" s="35"/>
      <c r="P724" s="35"/>
      <c r="Q724" s="35"/>
    </row>
    <row r="725" spans="2:17" x14ac:dyDescent="0.3">
      <c r="B725" s="35"/>
      <c r="C725" s="35"/>
      <c r="D725" s="35"/>
      <c r="E725" s="35"/>
      <c r="F725" s="35"/>
      <c r="G725" s="35"/>
      <c r="H725" s="35"/>
      <c r="I725" s="35"/>
      <c r="J725" s="35"/>
      <c r="K725" s="35"/>
      <c r="L725" s="35"/>
      <c r="M725" s="35"/>
      <c r="N725" s="35"/>
      <c r="O725" s="35"/>
      <c r="P725" s="35"/>
      <c r="Q725" s="35"/>
    </row>
    <row r="726" spans="2:17" x14ac:dyDescent="0.3">
      <c r="B726" s="35"/>
      <c r="C726" s="35"/>
      <c r="D726" s="35"/>
      <c r="E726" s="35"/>
      <c r="F726" s="35"/>
      <c r="G726" s="35"/>
      <c r="H726" s="35"/>
      <c r="I726" s="35"/>
      <c r="J726" s="35"/>
      <c r="K726" s="35"/>
      <c r="L726" s="35"/>
      <c r="M726" s="35"/>
      <c r="N726" s="35"/>
      <c r="O726" s="35"/>
      <c r="P726" s="35"/>
      <c r="Q726" s="35"/>
    </row>
    <row r="727" spans="2:17" x14ac:dyDescent="0.3">
      <c r="B727" s="35"/>
      <c r="C727" s="35"/>
      <c r="D727" s="35"/>
      <c r="E727" s="35"/>
      <c r="F727" s="35"/>
      <c r="G727" s="35"/>
      <c r="H727" s="35"/>
      <c r="I727" s="35"/>
      <c r="J727" s="35"/>
      <c r="K727" s="35"/>
      <c r="L727" s="35"/>
      <c r="M727" s="35"/>
      <c r="N727" s="35"/>
      <c r="O727" s="35"/>
      <c r="P727" s="35"/>
      <c r="Q727" s="35"/>
    </row>
    <row r="728" spans="2:17" x14ac:dyDescent="0.3">
      <c r="B728" s="35"/>
      <c r="C728" s="35"/>
      <c r="D728" s="35"/>
      <c r="E728" s="35"/>
      <c r="F728" s="35"/>
      <c r="G728" s="35"/>
      <c r="H728" s="35"/>
      <c r="I728" s="35"/>
      <c r="J728" s="35"/>
      <c r="K728" s="35"/>
      <c r="L728" s="35"/>
      <c r="M728" s="35"/>
      <c r="N728" s="35"/>
      <c r="O728" s="35"/>
      <c r="P728" s="35"/>
      <c r="Q728" s="35"/>
    </row>
    <row r="729" spans="2:17" x14ac:dyDescent="0.3">
      <c r="B729" s="35"/>
      <c r="C729" s="35"/>
      <c r="D729" s="35"/>
      <c r="E729" s="35"/>
      <c r="F729" s="35"/>
      <c r="G729" s="35"/>
      <c r="H729" s="35"/>
      <c r="I729" s="35"/>
      <c r="J729" s="35"/>
      <c r="K729" s="35"/>
      <c r="L729" s="35"/>
      <c r="M729" s="35"/>
      <c r="N729" s="35"/>
      <c r="O729" s="35"/>
      <c r="P729" s="35"/>
      <c r="Q729" s="35"/>
    </row>
    <row r="730" spans="2:17" x14ac:dyDescent="0.3">
      <c r="B730" s="35"/>
      <c r="C730" s="35"/>
      <c r="D730" s="35"/>
      <c r="E730" s="35"/>
      <c r="F730" s="35"/>
      <c r="G730" s="35"/>
      <c r="H730" s="35"/>
      <c r="I730" s="35"/>
      <c r="J730" s="35"/>
      <c r="K730" s="35"/>
      <c r="L730" s="35"/>
      <c r="M730" s="35"/>
      <c r="N730" s="35"/>
      <c r="O730" s="35"/>
      <c r="P730" s="35"/>
      <c r="Q730" s="35"/>
    </row>
    <row r="731" spans="2:17" x14ac:dyDescent="0.3">
      <c r="B731" s="35"/>
      <c r="C731" s="35"/>
      <c r="D731" s="35"/>
      <c r="E731" s="35"/>
      <c r="F731" s="35"/>
      <c r="G731" s="35"/>
      <c r="H731" s="35"/>
      <c r="I731" s="35"/>
      <c r="J731" s="35"/>
      <c r="K731" s="35"/>
      <c r="L731" s="35"/>
      <c r="M731" s="35"/>
      <c r="N731" s="35"/>
      <c r="O731" s="35"/>
      <c r="P731" s="35"/>
      <c r="Q731" s="35"/>
    </row>
    <row r="732" spans="2:17" x14ac:dyDescent="0.3">
      <c r="B732" s="35"/>
      <c r="C732" s="35"/>
      <c r="D732" s="35"/>
      <c r="E732" s="35"/>
      <c r="F732" s="35"/>
      <c r="G732" s="35"/>
      <c r="H732" s="35"/>
      <c r="I732" s="35"/>
      <c r="J732" s="35"/>
      <c r="K732" s="35"/>
      <c r="L732" s="35"/>
      <c r="M732" s="35"/>
      <c r="N732" s="35"/>
      <c r="O732" s="35"/>
      <c r="P732" s="35"/>
      <c r="Q732" s="35"/>
    </row>
    <row r="733" spans="2:17" x14ac:dyDescent="0.3">
      <c r="B733" s="35"/>
      <c r="C733" s="35"/>
      <c r="D733" s="35"/>
      <c r="E733" s="35"/>
      <c r="F733" s="35"/>
      <c r="G733" s="35"/>
      <c r="H733" s="35"/>
      <c r="I733" s="35"/>
      <c r="J733" s="35"/>
      <c r="K733" s="35"/>
      <c r="L733" s="35"/>
      <c r="M733" s="35"/>
      <c r="N733" s="35"/>
      <c r="O733" s="35"/>
      <c r="P733" s="35"/>
      <c r="Q733" s="35"/>
    </row>
    <row r="734" spans="2:17" x14ac:dyDescent="0.3">
      <c r="B734" s="35"/>
      <c r="C734" s="35"/>
      <c r="D734" s="35"/>
      <c r="E734" s="35"/>
      <c r="F734" s="35"/>
      <c r="G734" s="35"/>
      <c r="H734" s="35"/>
      <c r="I734" s="35"/>
      <c r="J734" s="35"/>
      <c r="K734" s="35"/>
      <c r="L734" s="35"/>
      <c r="M734" s="35"/>
      <c r="N734" s="35"/>
      <c r="O734" s="35"/>
      <c r="P734" s="35"/>
      <c r="Q734" s="35"/>
    </row>
    <row r="735" spans="2:17" x14ac:dyDescent="0.3">
      <c r="B735" s="35"/>
      <c r="C735" s="35"/>
      <c r="D735" s="35"/>
      <c r="E735" s="35"/>
      <c r="F735" s="35"/>
      <c r="G735" s="35"/>
      <c r="H735" s="35"/>
      <c r="I735" s="35"/>
      <c r="J735" s="35"/>
      <c r="K735" s="35"/>
      <c r="L735" s="35"/>
      <c r="M735" s="35"/>
      <c r="N735" s="35"/>
      <c r="O735" s="35"/>
      <c r="P735" s="35"/>
      <c r="Q735" s="35"/>
    </row>
    <row r="736" spans="2:17" x14ac:dyDescent="0.3">
      <c r="B736" s="35"/>
      <c r="C736" s="35"/>
      <c r="D736" s="35"/>
      <c r="E736" s="35"/>
      <c r="F736" s="35"/>
      <c r="G736" s="35"/>
      <c r="H736" s="35"/>
      <c r="I736" s="35"/>
      <c r="J736" s="35"/>
      <c r="K736" s="35"/>
      <c r="L736" s="35"/>
      <c r="M736" s="35"/>
      <c r="N736" s="35"/>
      <c r="O736" s="35"/>
      <c r="P736" s="35"/>
      <c r="Q736" s="35"/>
    </row>
    <row r="737" spans="2:17" x14ac:dyDescent="0.3">
      <c r="B737" s="35"/>
      <c r="C737" s="35"/>
      <c r="D737" s="35"/>
      <c r="E737" s="35"/>
      <c r="F737" s="35"/>
      <c r="G737" s="35"/>
      <c r="H737" s="35"/>
      <c r="I737" s="35"/>
      <c r="J737" s="35"/>
      <c r="K737" s="35"/>
      <c r="L737" s="35"/>
      <c r="M737" s="35"/>
      <c r="N737" s="35"/>
      <c r="O737" s="35"/>
      <c r="P737" s="35"/>
      <c r="Q737" s="35"/>
    </row>
    <row r="738" spans="2:17" x14ac:dyDescent="0.3">
      <c r="B738" s="35"/>
      <c r="C738" s="35"/>
      <c r="D738" s="35"/>
      <c r="E738" s="35"/>
      <c r="F738" s="35"/>
      <c r="G738" s="35"/>
      <c r="H738" s="35"/>
      <c r="I738" s="35"/>
      <c r="J738" s="35"/>
      <c r="K738" s="35"/>
      <c r="L738" s="35"/>
      <c r="M738" s="35"/>
      <c r="N738" s="35"/>
      <c r="O738" s="35"/>
      <c r="P738" s="35"/>
      <c r="Q738" s="35"/>
    </row>
    <row r="739" spans="2:17" x14ac:dyDescent="0.3">
      <c r="B739" s="35"/>
      <c r="C739" s="35"/>
      <c r="D739" s="35"/>
      <c r="E739" s="35"/>
      <c r="F739" s="35"/>
      <c r="G739" s="35"/>
      <c r="H739" s="35"/>
      <c r="I739" s="35"/>
      <c r="J739" s="35"/>
      <c r="K739" s="35"/>
      <c r="L739" s="35"/>
      <c r="M739" s="35"/>
      <c r="N739" s="35"/>
      <c r="O739" s="35"/>
      <c r="P739" s="35"/>
      <c r="Q739" s="35"/>
    </row>
    <row r="740" spans="2:17" x14ac:dyDescent="0.3">
      <c r="B740" s="35"/>
      <c r="C740" s="35"/>
      <c r="D740" s="35"/>
      <c r="E740" s="35"/>
      <c r="F740" s="35"/>
      <c r="G740" s="35"/>
      <c r="H740" s="35"/>
      <c r="I740" s="35"/>
      <c r="J740" s="35"/>
      <c r="K740" s="35"/>
      <c r="L740" s="35"/>
      <c r="M740" s="35"/>
      <c r="N740" s="35"/>
      <c r="O740" s="35"/>
      <c r="P740" s="35"/>
      <c r="Q740" s="35"/>
    </row>
    <row r="741" spans="2:17" x14ac:dyDescent="0.3">
      <c r="B741" s="35"/>
      <c r="C741" s="35"/>
      <c r="D741" s="35"/>
      <c r="E741" s="35"/>
      <c r="F741" s="35"/>
      <c r="G741" s="35"/>
      <c r="H741" s="35"/>
      <c r="I741" s="35"/>
      <c r="J741" s="35"/>
      <c r="K741" s="35"/>
      <c r="L741" s="35"/>
      <c r="M741" s="35"/>
      <c r="N741" s="35"/>
      <c r="O741" s="35"/>
      <c r="P741" s="35"/>
      <c r="Q741" s="35"/>
    </row>
    <row r="742" spans="2:17" x14ac:dyDescent="0.3">
      <c r="B742" s="35"/>
      <c r="C742" s="35"/>
      <c r="D742" s="35"/>
      <c r="E742" s="35"/>
      <c r="F742" s="35"/>
      <c r="G742" s="35"/>
      <c r="H742" s="35"/>
      <c r="I742" s="35"/>
      <c r="J742" s="35"/>
      <c r="K742" s="35"/>
      <c r="L742" s="35"/>
      <c r="M742" s="35"/>
      <c r="N742" s="35"/>
      <c r="O742" s="35"/>
      <c r="P742" s="35"/>
      <c r="Q742" s="35"/>
    </row>
    <row r="743" spans="2:17" x14ac:dyDescent="0.3">
      <c r="B743" s="35"/>
      <c r="C743" s="35"/>
      <c r="D743" s="35"/>
      <c r="E743" s="35"/>
      <c r="F743" s="35"/>
      <c r="G743" s="35"/>
      <c r="H743" s="35"/>
      <c r="I743" s="35"/>
      <c r="J743" s="35"/>
      <c r="K743" s="35"/>
      <c r="L743" s="35"/>
      <c r="M743" s="35"/>
      <c r="N743" s="35"/>
      <c r="O743" s="35"/>
      <c r="P743" s="35"/>
      <c r="Q743" s="35"/>
    </row>
    <row r="744" spans="2:17" x14ac:dyDescent="0.3">
      <c r="B744" s="35"/>
      <c r="C744" s="35"/>
      <c r="D744" s="35"/>
      <c r="E744" s="35"/>
      <c r="F744" s="35"/>
      <c r="G744" s="35"/>
      <c r="H744" s="35"/>
      <c r="I744" s="35"/>
      <c r="J744" s="35"/>
      <c r="K744" s="35"/>
      <c r="L744" s="35"/>
      <c r="M744" s="35"/>
      <c r="N744" s="35"/>
      <c r="O744" s="35"/>
      <c r="P744" s="35"/>
      <c r="Q744" s="35"/>
    </row>
    <row r="745" spans="2:17" x14ac:dyDescent="0.3">
      <c r="B745" s="35"/>
      <c r="C745" s="35"/>
      <c r="D745" s="35"/>
      <c r="E745" s="35"/>
      <c r="F745" s="35"/>
      <c r="G745" s="35"/>
      <c r="H745" s="35"/>
      <c r="I745" s="35"/>
      <c r="J745" s="35"/>
      <c r="K745" s="35"/>
      <c r="L745" s="35"/>
      <c r="M745" s="35"/>
      <c r="N745" s="35"/>
      <c r="O745" s="35"/>
      <c r="P745" s="35"/>
      <c r="Q745" s="35"/>
    </row>
    <row r="746" spans="2:17" x14ac:dyDescent="0.3">
      <c r="B746" s="35"/>
      <c r="C746" s="35"/>
      <c r="D746" s="35"/>
      <c r="E746" s="35"/>
      <c r="F746" s="35"/>
      <c r="G746" s="35"/>
      <c r="H746" s="35"/>
      <c r="I746" s="35"/>
      <c r="J746" s="35"/>
      <c r="K746" s="35"/>
      <c r="L746" s="35"/>
      <c r="M746" s="35"/>
      <c r="N746" s="35"/>
      <c r="O746" s="35"/>
      <c r="P746" s="35"/>
      <c r="Q746" s="35"/>
    </row>
    <row r="747" spans="2:17" x14ac:dyDescent="0.3">
      <c r="B747" s="35"/>
      <c r="C747" s="35"/>
      <c r="D747" s="35"/>
      <c r="E747" s="35"/>
      <c r="F747" s="35"/>
      <c r="G747" s="35"/>
      <c r="H747" s="35"/>
      <c r="I747" s="35"/>
      <c r="J747" s="35"/>
      <c r="K747" s="35"/>
      <c r="L747" s="35"/>
      <c r="M747" s="35"/>
      <c r="N747" s="35"/>
      <c r="O747" s="35"/>
      <c r="P747" s="35"/>
      <c r="Q747" s="35"/>
    </row>
    <row r="748" spans="2:17" x14ac:dyDescent="0.3">
      <c r="B748" s="35"/>
      <c r="C748" s="35"/>
      <c r="D748" s="35"/>
      <c r="E748" s="35"/>
      <c r="F748" s="35"/>
      <c r="G748" s="35"/>
      <c r="H748" s="35"/>
      <c r="I748" s="35"/>
      <c r="J748" s="35"/>
      <c r="K748" s="35"/>
      <c r="L748" s="35"/>
      <c r="M748" s="35"/>
      <c r="N748" s="35"/>
      <c r="O748" s="35"/>
      <c r="P748" s="35"/>
      <c r="Q748" s="35"/>
    </row>
    <row r="749" spans="2:17" x14ac:dyDescent="0.3">
      <c r="B749" s="35"/>
      <c r="C749" s="35"/>
      <c r="D749" s="35"/>
      <c r="E749" s="35"/>
      <c r="F749" s="35"/>
      <c r="G749" s="35"/>
      <c r="H749" s="35"/>
      <c r="I749" s="35"/>
      <c r="J749" s="35"/>
      <c r="K749" s="35"/>
      <c r="L749" s="35"/>
      <c r="M749" s="35"/>
      <c r="N749" s="35"/>
      <c r="O749" s="35"/>
      <c r="P749" s="35"/>
      <c r="Q749" s="35"/>
    </row>
    <row r="750" spans="2:17" x14ac:dyDescent="0.3">
      <c r="B750" s="35"/>
      <c r="C750" s="35"/>
      <c r="D750" s="35"/>
      <c r="E750" s="35"/>
      <c r="F750" s="35"/>
      <c r="G750" s="35"/>
      <c r="H750" s="35"/>
      <c r="I750" s="35"/>
      <c r="J750" s="35"/>
      <c r="K750" s="35"/>
      <c r="L750" s="35"/>
      <c r="M750" s="35"/>
      <c r="N750" s="35"/>
      <c r="O750" s="35"/>
      <c r="P750" s="35"/>
      <c r="Q750" s="35"/>
    </row>
    <row r="751" spans="2:17" x14ac:dyDescent="0.3">
      <c r="B751" s="35"/>
      <c r="C751" s="35"/>
      <c r="D751" s="35"/>
      <c r="E751" s="35"/>
      <c r="F751" s="35"/>
      <c r="G751" s="35"/>
      <c r="H751" s="35"/>
      <c r="I751" s="35"/>
      <c r="J751" s="35"/>
      <c r="K751" s="35"/>
      <c r="L751" s="35"/>
      <c r="M751" s="35"/>
      <c r="N751" s="35"/>
      <c r="O751" s="35"/>
      <c r="P751" s="35"/>
      <c r="Q751" s="35"/>
    </row>
    <row r="752" spans="2:17" x14ac:dyDescent="0.3">
      <c r="B752" s="35"/>
      <c r="C752" s="35"/>
      <c r="D752" s="35"/>
      <c r="E752" s="35"/>
      <c r="F752" s="35"/>
      <c r="G752" s="35"/>
      <c r="H752" s="35"/>
      <c r="I752" s="35"/>
      <c r="J752" s="35"/>
      <c r="K752" s="35"/>
      <c r="L752" s="35"/>
      <c r="M752" s="35"/>
      <c r="N752" s="35"/>
      <c r="O752" s="35"/>
      <c r="P752" s="35"/>
      <c r="Q752" s="35"/>
    </row>
    <row r="753" spans="2:17" x14ac:dyDescent="0.3">
      <c r="B753" s="35"/>
      <c r="C753" s="35"/>
      <c r="D753" s="35"/>
      <c r="E753" s="35"/>
      <c r="F753" s="35"/>
      <c r="G753" s="35"/>
      <c r="H753" s="35"/>
      <c r="I753" s="35"/>
      <c r="J753" s="35"/>
      <c r="K753" s="35"/>
      <c r="L753" s="35"/>
      <c r="M753" s="35"/>
      <c r="N753" s="35"/>
      <c r="O753" s="35"/>
      <c r="P753" s="35"/>
      <c r="Q753" s="35"/>
    </row>
    <row r="754" spans="2:17" x14ac:dyDescent="0.3">
      <c r="B754" s="35"/>
      <c r="C754" s="35"/>
      <c r="D754" s="35"/>
      <c r="E754" s="35"/>
      <c r="F754" s="35"/>
      <c r="G754" s="35"/>
      <c r="H754" s="35"/>
      <c r="I754" s="35"/>
      <c r="J754" s="35"/>
      <c r="K754" s="35"/>
      <c r="L754" s="35"/>
      <c r="M754" s="35"/>
      <c r="N754" s="35"/>
      <c r="O754" s="35"/>
      <c r="P754" s="35"/>
      <c r="Q754" s="35"/>
    </row>
    <row r="755" spans="2:17" x14ac:dyDescent="0.3">
      <c r="B755" s="35"/>
      <c r="C755" s="35"/>
      <c r="D755" s="35"/>
      <c r="E755" s="35"/>
      <c r="F755" s="35"/>
      <c r="G755" s="35"/>
      <c r="H755" s="35"/>
      <c r="I755" s="35"/>
      <c r="J755" s="35"/>
      <c r="K755" s="35"/>
      <c r="L755" s="35"/>
      <c r="M755" s="35"/>
      <c r="N755" s="35"/>
      <c r="O755" s="35"/>
      <c r="P755" s="35"/>
      <c r="Q755" s="35"/>
    </row>
    <row r="756" spans="2:17" x14ac:dyDescent="0.3">
      <c r="B756" s="35"/>
      <c r="C756" s="35"/>
      <c r="D756" s="35"/>
      <c r="E756" s="35"/>
      <c r="F756" s="35"/>
      <c r="G756" s="35"/>
      <c r="H756" s="35"/>
      <c r="I756" s="35"/>
      <c r="J756" s="35"/>
      <c r="K756" s="35"/>
      <c r="L756" s="35"/>
      <c r="M756" s="35"/>
      <c r="N756" s="35"/>
      <c r="O756" s="35"/>
      <c r="P756" s="35"/>
      <c r="Q756" s="35"/>
    </row>
    <row r="757" spans="2:17" x14ac:dyDescent="0.3">
      <c r="B757" s="35"/>
      <c r="C757" s="35"/>
      <c r="D757" s="35"/>
      <c r="E757" s="35"/>
      <c r="F757" s="35"/>
      <c r="G757" s="35"/>
      <c r="H757" s="35"/>
      <c r="I757" s="35"/>
      <c r="J757" s="35"/>
      <c r="K757" s="35"/>
      <c r="L757" s="35"/>
      <c r="M757" s="35"/>
      <c r="N757" s="35"/>
      <c r="O757" s="35"/>
      <c r="P757" s="35"/>
      <c r="Q757" s="35"/>
    </row>
    <row r="758" spans="2:17" x14ac:dyDescent="0.3">
      <c r="B758" s="35"/>
      <c r="C758" s="35"/>
      <c r="D758" s="35"/>
      <c r="E758" s="35"/>
      <c r="F758" s="35"/>
      <c r="G758" s="35"/>
      <c r="H758" s="35"/>
      <c r="I758" s="35"/>
      <c r="J758" s="35"/>
      <c r="K758" s="35"/>
      <c r="L758" s="35"/>
      <c r="M758" s="35"/>
      <c r="N758" s="35"/>
      <c r="O758" s="35"/>
      <c r="P758" s="35"/>
      <c r="Q758" s="35"/>
    </row>
    <row r="759" spans="2:17" x14ac:dyDescent="0.3">
      <c r="B759" s="35"/>
      <c r="C759" s="35"/>
      <c r="D759" s="35"/>
      <c r="E759" s="35"/>
      <c r="F759" s="35"/>
      <c r="G759" s="35"/>
      <c r="H759" s="35"/>
      <c r="I759" s="35"/>
      <c r="J759" s="35"/>
      <c r="K759" s="35"/>
      <c r="L759" s="35"/>
      <c r="M759" s="35"/>
      <c r="N759" s="35"/>
      <c r="O759" s="35"/>
      <c r="P759" s="35"/>
      <c r="Q759" s="35"/>
    </row>
    <row r="760" spans="2:17" x14ac:dyDescent="0.3">
      <c r="B760" s="35"/>
      <c r="C760" s="35"/>
      <c r="D760" s="35"/>
      <c r="E760" s="35"/>
      <c r="F760" s="35"/>
      <c r="G760" s="35"/>
      <c r="H760" s="35"/>
      <c r="I760" s="35"/>
      <c r="J760" s="35"/>
      <c r="K760" s="35"/>
      <c r="L760" s="35"/>
      <c r="M760" s="35"/>
      <c r="N760" s="35"/>
      <c r="O760" s="35"/>
      <c r="P760" s="35"/>
      <c r="Q760" s="35"/>
    </row>
    <row r="761" spans="2:17" x14ac:dyDescent="0.3">
      <c r="B761" s="35"/>
      <c r="C761" s="35"/>
      <c r="D761" s="35"/>
      <c r="E761" s="35"/>
      <c r="F761" s="35"/>
      <c r="G761" s="35"/>
      <c r="H761" s="35"/>
      <c r="I761" s="35"/>
      <c r="J761" s="35"/>
      <c r="K761" s="35"/>
      <c r="L761" s="35"/>
      <c r="M761" s="35"/>
      <c r="N761" s="35"/>
      <c r="O761" s="35"/>
      <c r="P761" s="35"/>
      <c r="Q761" s="35"/>
    </row>
    <row r="762" spans="2:17" x14ac:dyDescent="0.3">
      <c r="B762" s="35"/>
      <c r="C762" s="35"/>
      <c r="D762" s="35"/>
      <c r="E762" s="35"/>
      <c r="F762" s="35"/>
      <c r="G762" s="35"/>
      <c r="H762" s="35"/>
      <c r="I762" s="35"/>
      <c r="J762" s="35"/>
      <c r="K762" s="35"/>
      <c r="L762" s="35"/>
      <c r="M762" s="35"/>
      <c r="N762" s="35"/>
      <c r="O762" s="35"/>
      <c r="P762" s="35"/>
      <c r="Q762" s="35"/>
    </row>
    <row r="763" spans="2:17" x14ac:dyDescent="0.3">
      <c r="B763" s="35"/>
      <c r="C763" s="35"/>
      <c r="D763" s="35"/>
      <c r="E763" s="35"/>
      <c r="F763" s="35"/>
      <c r="G763" s="35"/>
      <c r="H763" s="35"/>
      <c r="I763" s="35"/>
      <c r="J763" s="35"/>
      <c r="K763" s="35"/>
      <c r="L763" s="35"/>
      <c r="M763" s="35"/>
      <c r="N763" s="35"/>
      <c r="O763" s="35"/>
      <c r="P763" s="35"/>
      <c r="Q763" s="35"/>
    </row>
    <row r="764" spans="2:17" x14ac:dyDescent="0.3">
      <c r="B764" s="35"/>
      <c r="C764" s="35"/>
      <c r="D764" s="35"/>
      <c r="E764" s="35"/>
      <c r="F764" s="35"/>
      <c r="G764" s="35"/>
      <c r="H764" s="35"/>
      <c r="I764" s="35"/>
      <c r="J764" s="35"/>
      <c r="K764" s="35"/>
      <c r="L764" s="35"/>
      <c r="M764" s="35"/>
      <c r="N764" s="35"/>
      <c r="O764" s="35"/>
      <c r="P764" s="35"/>
      <c r="Q764" s="35"/>
    </row>
    <row r="765" spans="2:17" x14ac:dyDescent="0.3">
      <c r="B765" s="35"/>
      <c r="C765" s="35"/>
      <c r="D765" s="35"/>
      <c r="E765" s="35"/>
      <c r="F765" s="35"/>
      <c r="G765" s="35"/>
      <c r="H765" s="35"/>
      <c r="I765" s="35"/>
      <c r="J765" s="35"/>
      <c r="K765" s="35"/>
      <c r="L765" s="35"/>
      <c r="M765" s="35"/>
      <c r="N765" s="35"/>
      <c r="O765" s="35"/>
      <c r="P765" s="35"/>
      <c r="Q765" s="35"/>
    </row>
    <row r="766" spans="2:17" x14ac:dyDescent="0.3">
      <c r="B766" s="35"/>
      <c r="C766" s="35"/>
      <c r="D766" s="35"/>
      <c r="E766" s="35"/>
      <c r="F766" s="35"/>
      <c r="G766" s="35"/>
      <c r="H766" s="35"/>
      <c r="I766" s="35"/>
      <c r="J766" s="35"/>
      <c r="K766" s="35"/>
      <c r="L766" s="35"/>
      <c r="M766" s="35"/>
      <c r="N766" s="35"/>
      <c r="O766" s="35"/>
      <c r="P766" s="35"/>
      <c r="Q766" s="35"/>
    </row>
    <row r="767" spans="2:17" x14ac:dyDescent="0.3">
      <c r="B767" s="35"/>
      <c r="C767" s="35"/>
      <c r="D767" s="35"/>
      <c r="E767" s="35"/>
      <c r="F767" s="35"/>
      <c r="G767" s="35"/>
      <c r="H767" s="35"/>
      <c r="I767" s="35"/>
      <c r="J767" s="35"/>
      <c r="K767" s="35"/>
      <c r="L767" s="35"/>
      <c r="M767" s="35"/>
      <c r="N767" s="35"/>
      <c r="O767" s="35"/>
      <c r="P767" s="35"/>
      <c r="Q767" s="35"/>
    </row>
    <row r="768" spans="2:17" x14ac:dyDescent="0.3">
      <c r="B768" s="35"/>
      <c r="C768" s="35"/>
      <c r="D768" s="35"/>
      <c r="E768" s="35"/>
      <c r="F768" s="35"/>
      <c r="G768" s="35"/>
      <c r="H768" s="35"/>
      <c r="I768" s="35"/>
      <c r="J768" s="35"/>
      <c r="K768" s="35"/>
      <c r="L768" s="35"/>
      <c r="M768" s="35"/>
      <c r="N768" s="35"/>
      <c r="O768" s="35"/>
      <c r="P768" s="35"/>
      <c r="Q768" s="35"/>
    </row>
    <row r="769" spans="2:17" x14ac:dyDescent="0.3">
      <c r="B769" s="35"/>
      <c r="C769" s="35"/>
      <c r="D769" s="35"/>
      <c r="E769" s="35"/>
      <c r="F769" s="35"/>
      <c r="G769" s="35"/>
      <c r="H769" s="35"/>
      <c r="I769" s="35"/>
      <c r="J769" s="35"/>
      <c r="K769" s="35"/>
      <c r="L769" s="35"/>
      <c r="M769" s="35"/>
      <c r="N769" s="35"/>
      <c r="O769" s="35"/>
      <c r="P769" s="35"/>
      <c r="Q769" s="35"/>
    </row>
    <row r="770" spans="2:17" x14ac:dyDescent="0.3">
      <c r="B770" s="35"/>
      <c r="C770" s="35"/>
      <c r="D770" s="35"/>
      <c r="E770" s="35"/>
      <c r="F770" s="35"/>
      <c r="G770" s="35"/>
      <c r="H770" s="35"/>
      <c r="I770" s="35"/>
      <c r="J770" s="35"/>
      <c r="K770" s="35"/>
      <c r="L770" s="35"/>
      <c r="M770" s="35"/>
      <c r="N770" s="35"/>
      <c r="O770" s="35"/>
      <c r="P770" s="35"/>
      <c r="Q770" s="35"/>
    </row>
    <row r="771" spans="2:17" x14ac:dyDescent="0.3">
      <c r="B771" s="35"/>
      <c r="C771" s="35"/>
      <c r="D771" s="35"/>
      <c r="E771" s="35"/>
      <c r="F771" s="35"/>
      <c r="G771" s="35"/>
      <c r="H771" s="35"/>
      <c r="I771" s="35"/>
      <c r="J771" s="35"/>
      <c r="K771" s="35"/>
      <c r="L771" s="35"/>
      <c r="M771" s="35"/>
      <c r="N771" s="35"/>
      <c r="O771" s="35"/>
      <c r="P771" s="35"/>
      <c r="Q771" s="35"/>
    </row>
    <row r="772" spans="2:17" x14ac:dyDescent="0.3">
      <c r="B772" s="35"/>
      <c r="C772" s="35"/>
      <c r="D772" s="35"/>
      <c r="E772" s="35"/>
      <c r="F772" s="35"/>
      <c r="G772" s="35"/>
      <c r="H772" s="35"/>
      <c r="I772" s="35"/>
      <c r="J772" s="35"/>
      <c r="K772" s="35"/>
      <c r="L772" s="35"/>
      <c r="M772" s="35"/>
      <c r="N772" s="35"/>
      <c r="O772" s="35"/>
      <c r="P772" s="35"/>
      <c r="Q772" s="35"/>
    </row>
    <row r="773" spans="2:17" x14ac:dyDescent="0.3">
      <c r="B773" s="35"/>
      <c r="C773" s="35"/>
      <c r="D773" s="35"/>
      <c r="E773" s="35"/>
      <c r="F773" s="35"/>
      <c r="G773" s="35"/>
      <c r="H773" s="35"/>
      <c r="I773" s="35"/>
      <c r="J773" s="35"/>
      <c r="K773" s="35"/>
      <c r="L773" s="35"/>
      <c r="M773" s="35"/>
      <c r="N773" s="35"/>
      <c r="O773" s="35"/>
      <c r="P773" s="35"/>
      <c r="Q773" s="35"/>
    </row>
    <row r="774" spans="2:17" x14ac:dyDescent="0.3">
      <c r="B774" s="35"/>
      <c r="C774" s="35"/>
      <c r="D774" s="35"/>
      <c r="E774" s="35"/>
      <c r="F774" s="35"/>
      <c r="G774" s="35"/>
      <c r="H774" s="35"/>
      <c r="I774" s="35"/>
      <c r="J774" s="35"/>
      <c r="K774" s="35"/>
      <c r="L774" s="35"/>
      <c r="M774" s="35"/>
      <c r="N774" s="35"/>
      <c r="O774" s="35"/>
      <c r="P774" s="35"/>
      <c r="Q774" s="35"/>
    </row>
    <row r="775" spans="2:17" x14ac:dyDescent="0.3">
      <c r="B775" s="35"/>
      <c r="C775" s="35"/>
      <c r="D775" s="35"/>
      <c r="E775" s="35"/>
      <c r="F775" s="35"/>
      <c r="G775" s="35"/>
      <c r="H775" s="35"/>
      <c r="I775" s="35"/>
      <c r="J775" s="35"/>
      <c r="K775" s="35"/>
      <c r="L775" s="35"/>
      <c r="M775" s="35"/>
      <c r="N775" s="35"/>
      <c r="O775" s="35"/>
      <c r="P775" s="35"/>
      <c r="Q775" s="35"/>
    </row>
    <row r="776" spans="2:17" x14ac:dyDescent="0.3">
      <c r="B776" s="35"/>
      <c r="C776" s="35"/>
      <c r="D776" s="35"/>
      <c r="E776" s="35"/>
      <c r="F776" s="35"/>
      <c r="G776" s="35"/>
      <c r="H776" s="35"/>
      <c r="I776" s="35"/>
      <c r="J776" s="35"/>
      <c r="K776" s="35"/>
      <c r="L776" s="35"/>
      <c r="M776" s="35"/>
      <c r="N776" s="35"/>
      <c r="O776" s="35"/>
      <c r="P776" s="35"/>
      <c r="Q776" s="35"/>
    </row>
    <row r="777" spans="2:17" x14ac:dyDescent="0.3">
      <c r="B777" s="35"/>
      <c r="C777" s="35"/>
      <c r="D777" s="35"/>
      <c r="E777" s="35"/>
      <c r="F777" s="35"/>
      <c r="G777" s="35"/>
      <c r="H777" s="35"/>
      <c r="I777" s="35"/>
      <c r="J777" s="35"/>
      <c r="K777" s="35"/>
      <c r="L777" s="35"/>
      <c r="M777" s="35"/>
      <c r="N777" s="35"/>
      <c r="O777" s="35"/>
      <c r="P777" s="35"/>
      <c r="Q777" s="35"/>
    </row>
    <row r="778" spans="2:17" x14ac:dyDescent="0.3">
      <c r="B778" s="35"/>
      <c r="C778" s="35"/>
      <c r="D778" s="35"/>
      <c r="E778" s="35"/>
      <c r="F778" s="35"/>
      <c r="G778" s="35"/>
      <c r="H778" s="35"/>
      <c r="I778" s="35"/>
      <c r="J778" s="35"/>
      <c r="K778" s="35"/>
      <c r="L778" s="35"/>
      <c r="M778" s="35"/>
      <c r="N778" s="35"/>
      <c r="O778" s="35"/>
      <c r="P778" s="35"/>
      <c r="Q778" s="35"/>
    </row>
  </sheetData>
  <sheetProtection sheet="1" formatCells="0" formatColumns="0" formatRows="0" insertColumns="0" insertRows="0" insertHyperlinks="0" deleteColumns="0" deleteRows="0" sort="0" autoFilter="0" pivotTables="0"/>
  <mergeCells count="30">
    <mergeCell ref="AA3:AD3"/>
    <mergeCell ref="B1:B4"/>
    <mergeCell ref="C2:O2"/>
    <mergeCell ref="C3:O4"/>
    <mergeCell ref="A6:B6"/>
    <mergeCell ref="N6:N8"/>
    <mergeCell ref="O6:O8"/>
    <mergeCell ref="P6:P8"/>
    <mergeCell ref="R6:R8"/>
    <mergeCell ref="A7:B7"/>
    <mergeCell ref="A8:B8"/>
    <mergeCell ref="S6:S8"/>
    <mergeCell ref="T6:T8"/>
    <mergeCell ref="U6:U8"/>
    <mergeCell ref="U3:Z3"/>
    <mergeCell ref="Q6:Q8"/>
    <mergeCell ref="V6:V8"/>
    <mergeCell ref="W6:W8"/>
    <mergeCell ref="A9:W9"/>
    <mergeCell ref="A45:A50"/>
    <mergeCell ref="A10:A12"/>
    <mergeCell ref="A16:A18"/>
    <mergeCell ref="A21:A26"/>
    <mergeCell ref="A38:A41"/>
    <mergeCell ref="A30:A35"/>
    <mergeCell ref="A44:W44"/>
    <mergeCell ref="A15:W15"/>
    <mergeCell ref="A20:W20"/>
    <mergeCell ref="A29:W29"/>
    <mergeCell ref="A37:W37"/>
  </mergeCells>
  <conditionalFormatting sqref="H10:H13 I12:M13 I11:K11 C38:Q41 C42:E42 V38:V41">
    <cfRule type="containsErrors" dxfId="4606" priority="620">
      <formula>ISERROR(C10)</formula>
    </cfRule>
  </conditionalFormatting>
  <conditionalFormatting sqref="C14:H14 H10:H13 C38:M40 C10:G11 I11:M13">
    <cfRule type="cellIs" dxfId="4605" priority="618" operator="equal">
      <formula>0</formula>
    </cfRule>
  </conditionalFormatting>
  <conditionalFormatting sqref="C16:F19 L16:M16">
    <cfRule type="containsErrors" dxfId="4604" priority="616">
      <formula>ISERROR(C16)</formula>
    </cfRule>
  </conditionalFormatting>
  <conditionalFormatting sqref="C21:F25">
    <cfRule type="containsErrors" dxfId="4603" priority="613">
      <formula>ISERROR(C21)</formula>
    </cfRule>
    <cfRule type="containsText" dxfId="4602" priority="614" operator="containsText" text="#DIV/0!">
      <formula>NOT(ISERROR(SEARCH("#DIV/0!",C21)))</formula>
    </cfRule>
    <cfRule type="cellIs" dxfId="4601" priority="615" operator="equal">
      <formula>0</formula>
    </cfRule>
  </conditionalFormatting>
  <conditionalFormatting sqref="C28:F28 C26:M27">
    <cfRule type="cellIs" dxfId="4600" priority="602" operator="equal">
      <formula>0</formula>
    </cfRule>
    <cfRule type="containsErrors" dxfId="4599" priority="612">
      <formula>ISERROR(C26)</formula>
    </cfRule>
  </conditionalFormatting>
  <conditionalFormatting sqref="C41:F41 C42:E43">
    <cfRule type="containsErrors" dxfId="4598" priority="609">
      <formula>ISERROR(C41)</formula>
    </cfRule>
  </conditionalFormatting>
  <conditionalFormatting sqref="C40:F40">
    <cfRule type="cellIs" dxfId="4597" priority="603" operator="equal">
      <formula>0</formula>
    </cfRule>
  </conditionalFormatting>
  <conditionalFormatting sqref="C45:M50">
    <cfRule type="containsErrors" dxfId="4596" priority="605">
      <formula>ISERROR(C45)</formula>
    </cfRule>
  </conditionalFormatting>
  <conditionalFormatting sqref="C36:F36 C30:G31 C33:G34 C32:M32">
    <cfRule type="containsErrors" dxfId="4595" priority="604">
      <formula>ISERROR(C30)</formula>
    </cfRule>
  </conditionalFormatting>
  <conditionalFormatting sqref="C30:G31 C33:G34 C32:M32">
    <cfRule type="cellIs" dxfId="4594" priority="601" operator="equal">
      <formula>0</formula>
    </cfRule>
  </conditionalFormatting>
  <conditionalFormatting sqref="C16:F18 L16:M16">
    <cfRule type="cellIs" dxfId="4593" priority="600" operator="equal">
      <formula>0</formula>
    </cfRule>
  </conditionalFormatting>
  <conditionalFormatting sqref="C45:M45 C47:M47 C49:M49">
    <cfRule type="cellIs" dxfId="4592" priority="597" operator="equal">
      <formula>0</formula>
    </cfRule>
  </conditionalFormatting>
  <conditionalFormatting sqref="C10:G10">
    <cfRule type="containsErrors" dxfId="4591" priority="593">
      <formula>ISERROR(C10)</formula>
    </cfRule>
  </conditionalFormatting>
  <conditionalFormatting sqref="I10:M10">
    <cfRule type="cellIs" dxfId="4590" priority="587" operator="equal">
      <formula>0</formula>
    </cfRule>
  </conditionalFormatting>
  <conditionalFormatting sqref="G19:H19 G17:M18 G16:K16">
    <cfRule type="containsErrors" dxfId="4589" priority="585">
      <formula>ISERROR(G16)</formula>
    </cfRule>
  </conditionalFormatting>
  <conditionalFormatting sqref="G21:M25">
    <cfRule type="containsErrors" dxfId="4588" priority="582">
      <formula>ISERROR(G21)</formula>
    </cfRule>
    <cfRule type="containsText" dxfId="4587" priority="583" operator="containsText" text="#DIV/0!">
      <formula>NOT(ISERROR(SEARCH("#DIV/0!",G21)))</formula>
    </cfRule>
    <cfRule type="cellIs" dxfId="4586" priority="584" operator="equal">
      <formula>0</formula>
    </cfRule>
  </conditionalFormatting>
  <conditionalFormatting sqref="G28:H28">
    <cfRule type="cellIs" dxfId="4585" priority="576" operator="equal">
      <formula>0</formula>
    </cfRule>
    <cfRule type="containsErrors" dxfId="4584" priority="581">
      <formula>ISERROR(G28)</formula>
    </cfRule>
  </conditionalFormatting>
  <conditionalFormatting sqref="G40:M40">
    <cfRule type="cellIs" dxfId="4583" priority="577" operator="equal">
      <formula>0</formula>
    </cfRule>
  </conditionalFormatting>
  <conditionalFormatting sqref="G36:H36 H30:M31 H33:M34">
    <cfRule type="containsErrors" dxfId="4582" priority="578">
      <formula>ISERROR(G30)</formula>
    </cfRule>
  </conditionalFormatting>
  <conditionalFormatting sqref="H30:M31 H33:M34">
    <cfRule type="cellIs" dxfId="4581" priority="575" operator="equal">
      <formula>0</formula>
    </cfRule>
  </conditionalFormatting>
  <conditionalFormatting sqref="G17:M18 G16:K16">
    <cfRule type="cellIs" dxfId="4580" priority="574" operator="equal">
      <formula>0</formula>
    </cfRule>
  </conditionalFormatting>
  <conditionalFormatting sqref="I10:M10">
    <cfRule type="containsErrors" dxfId="4579" priority="568">
      <formula>ISERROR(I10)</formula>
    </cfRule>
  </conditionalFormatting>
  <conditionalFormatting sqref="N39:Q40 V39:V40">
    <cfRule type="cellIs" dxfId="4578" priority="491" operator="lessThanOrEqual">
      <formula>0</formula>
    </cfRule>
    <cfRule type="cellIs" dxfId="4577" priority="492" operator="greaterThan">
      <formula>0</formula>
    </cfRule>
  </conditionalFormatting>
  <conditionalFormatting sqref="N45:W51">
    <cfRule type="containsErrors" dxfId="4576" priority="487">
      <formula>ISERROR(N45)</formula>
    </cfRule>
  </conditionalFormatting>
  <conditionalFormatting sqref="N45:W51">
    <cfRule type="cellIs" dxfId="4575" priority="485" operator="lessThanOrEqual">
      <formula>0</formula>
    </cfRule>
    <cfRule type="cellIs" dxfId="4574" priority="486" operator="greaterThan">
      <formula>0</formula>
    </cfRule>
  </conditionalFormatting>
  <conditionalFormatting sqref="G41:M41">
    <cfRule type="containsErrors" dxfId="4573" priority="470">
      <formula>ISERROR(G41)</formula>
    </cfRule>
  </conditionalFormatting>
  <conditionalFormatting sqref="C51">
    <cfRule type="containsErrors" dxfId="4572" priority="460">
      <formula>ISERROR(C51)</formula>
    </cfRule>
  </conditionalFormatting>
  <conditionalFormatting sqref="C51">
    <cfRule type="cellIs" dxfId="4571" priority="459" operator="equal">
      <formula>0</formula>
    </cfRule>
  </conditionalFormatting>
  <conditionalFormatting sqref="D46 D48 D50 F46 H46 J46 L46 F48 H48 J48 L48 F50 H50 J50 L50">
    <cfRule type="cellIs" dxfId="4570" priority="453" operator="equal">
      <formula>0</formula>
    </cfRule>
  </conditionalFormatting>
  <conditionalFormatting sqref="D51">
    <cfRule type="containsErrors" dxfId="4569" priority="452">
      <formula>ISERROR(D51)</formula>
    </cfRule>
  </conditionalFormatting>
  <conditionalFormatting sqref="D51">
    <cfRule type="cellIs" dxfId="4568" priority="451" operator="equal">
      <formula>0</formula>
    </cfRule>
  </conditionalFormatting>
  <conditionalFormatting sqref="E51">
    <cfRule type="containsErrors" dxfId="4567" priority="450">
      <formula>ISERROR(E51)</formula>
    </cfRule>
  </conditionalFormatting>
  <conditionalFormatting sqref="E51">
    <cfRule type="cellIs" dxfId="4566" priority="449" operator="equal">
      <formula>0</formula>
    </cfRule>
  </conditionalFormatting>
  <conditionalFormatting sqref="F51">
    <cfRule type="containsErrors" dxfId="4565" priority="448">
      <formula>ISERROR(F51)</formula>
    </cfRule>
  </conditionalFormatting>
  <conditionalFormatting sqref="F51">
    <cfRule type="cellIs" dxfId="4564" priority="447" operator="equal">
      <formula>0</formula>
    </cfRule>
  </conditionalFormatting>
  <conditionalFormatting sqref="G51:H51">
    <cfRule type="containsErrors" dxfId="4563" priority="446">
      <formula>ISERROR(G51)</formula>
    </cfRule>
  </conditionalFormatting>
  <conditionalFormatting sqref="G51:H51">
    <cfRule type="cellIs" dxfId="4562" priority="445" operator="equal">
      <formula>0</formula>
    </cfRule>
  </conditionalFormatting>
  <conditionalFormatting sqref="B49:B51">
    <cfRule type="cellIs" dxfId="4561" priority="444" operator="equal">
      <formula>0</formula>
    </cfRule>
  </conditionalFormatting>
  <conditionalFormatting sqref="N10:W11">
    <cfRule type="containsErrors" dxfId="4560" priority="443">
      <formula>ISERROR(N10)</formula>
    </cfRule>
  </conditionalFormatting>
  <conditionalFormatting sqref="N10:W11">
    <cfRule type="cellIs" dxfId="4559" priority="441" operator="lessThanOrEqual">
      <formula>0</formula>
    </cfRule>
    <cfRule type="cellIs" dxfId="4558" priority="442" operator="greaterThan">
      <formula>0</formula>
    </cfRule>
  </conditionalFormatting>
  <conditionalFormatting sqref="N12:Q12 O13:Q13 R12:U13 V12:W12 W13">
    <cfRule type="containsErrors" dxfId="4557" priority="434">
      <formula>ISERROR(N12)</formula>
    </cfRule>
  </conditionalFormatting>
  <conditionalFormatting sqref="N12:Q12 O13:Q13 R12:U13 V12:W12 W13">
    <cfRule type="cellIs" dxfId="4556" priority="432" operator="lessThanOrEqual">
      <formula>0</formula>
    </cfRule>
    <cfRule type="cellIs" dxfId="4555" priority="433" operator="greaterThan">
      <formula>0</formula>
    </cfRule>
  </conditionalFormatting>
  <conditionalFormatting sqref="N38:Q38 V38">
    <cfRule type="cellIs" dxfId="4554" priority="430" operator="lessThan">
      <formula>0.001</formula>
    </cfRule>
    <cfRule type="cellIs" dxfId="4553" priority="431" operator="greaterThanOrEqual">
      <formula>0</formula>
    </cfRule>
  </conditionalFormatting>
  <conditionalFormatting sqref="N41:Q41 V41">
    <cfRule type="cellIs" dxfId="4552" priority="428" operator="greaterThan">
      <formula>0.001</formula>
    </cfRule>
    <cfRule type="cellIs" dxfId="4551" priority="429" operator="lessThanOrEqual">
      <formula>0</formula>
    </cfRule>
  </conditionalFormatting>
  <conditionalFormatting sqref="C12:G12">
    <cfRule type="cellIs" dxfId="4550" priority="425" operator="equal">
      <formula>0</formula>
    </cfRule>
  </conditionalFormatting>
  <conditionalFormatting sqref="C12:G12">
    <cfRule type="containsErrors" dxfId="4549" priority="424">
      <formula>ISERROR(C12)</formula>
    </cfRule>
  </conditionalFormatting>
  <conditionalFormatting sqref="N13 C13:E13 V13">
    <cfRule type="containsErrors" dxfId="4548" priority="417">
      <formula>ISERROR(C13)</formula>
    </cfRule>
  </conditionalFormatting>
  <conditionalFormatting sqref="N13 C13:E13 V13">
    <cfRule type="cellIs" dxfId="4547" priority="415" operator="lessThanOrEqual">
      <formula>0</formula>
    </cfRule>
    <cfRule type="cellIs" dxfId="4546" priority="416" operator="greaterThan">
      <formula>0</formula>
    </cfRule>
  </conditionalFormatting>
  <conditionalFormatting sqref="N38:Q41 V38:V41">
    <cfRule type="cellIs" dxfId="4545" priority="414" operator="equal">
      <formula>0</formula>
    </cfRule>
  </conditionalFormatting>
  <conditionalFormatting sqref="N38:Q41 V38:V41">
    <cfRule type="cellIs" dxfId="4544" priority="413" operator="equal">
      <formula>0</formula>
    </cfRule>
  </conditionalFormatting>
  <conditionalFormatting sqref="N30:V34">
    <cfRule type="containsErrors" dxfId="4543" priority="412">
      <formula>ISERROR(N30)</formula>
    </cfRule>
  </conditionalFormatting>
  <conditionalFormatting sqref="N30:V34">
    <cfRule type="cellIs" dxfId="4542" priority="411" operator="equal">
      <formula>0</formula>
    </cfRule>
  </conditionalFormatting>
  <conditionalFormatting sqref="N21:P26">
    <cfRule type="containsErrors" dxfId="4541" priority="408">
      <formula>ISERROR(N21)</formula>
    </cfRule>
    <cfRule type="containsText" dxfId="4540" priority="409" operator="containsText" text="#DIV/0!">
      <formula>NOT(ISERROR(SEARCH("#DIV/0!",N21)))</formula>
    </cfRule>
    <cfRule type="cellIs" dxfId="4539" priority="410" operator="equal">
      <formula>0</formula>
    </cfRule>
  </conditionalFormatting>
  <conditionalFormatting sqref="N16:P18 V16:V18">
    <cfRule type="containsErrors" dxfId="4538" priority="407">
      <formula>ISERROR(N16)</formula>
    </cfRule>
  </conditionalFormatting>
  <conditionalFormatting sqref="N16:P18 V16:V18">
    <cfRule type="cellIs" dxfId="4537" priority="406" operator="equal">
      <formula>0</formula>
    </cfRule>
  </conditionalFormatting>
  <conditionalFormatting sqref="I14">
    <cfRule type="cellIs" dxfId="4536" priority="376" operator="equal">
      <formula>0</formula>
    </cfRule>
  </conditionalFormatting>
  <conditionalFormatting sqref="I19">
    <cfRule type="containsErrors" dxfId="4535" priority="373">
      <formula>ISERROR(I19)</formula>
    </cfRule>
  </conditionalFormatting>
  <conditionalFormatting sqref="I28">
    <cfRule type="cellIs" dxfId="4534" priority="364" operator="equal">
      <formula>0</formula>
    </cfRule>
    <cfRule type="containsErrors" dxfId="4533" priority="369">
      <formula>ISERROR(I28)</formula>
    </cfRule>
  </conditionalFormatting>
  <conditionalFormatting sqref="I36">
    <cfRule type="containsErrors" dxfId="4532" priority="366">
      <formula>ISERROR(I36)</formula>
    </cfRule>
  </conditionalFormatting>
  <conditionalFormatting sqref="I51">
    <cfRule type="containsErrors" dxfId="4531" priority="356">
      <formula>ISERROR(I51)</formula>
    </cfRule>
  </conditionalFormatting>
  <conditionalFormatting sqref="I51">
    <cfRule type="cellIs" dxfId="4530" priority="355" operator="equal">
      <formula>0</formula>
    </cfRule>
  </conditionalFormatting>
  <conditionalFormatting sqref="J14">
    <cfRule type="cellIs" dxfId="4529" priority="350" operator="equal">
      <formula>0</formula>
    </cfRule>
  </conditionalFormatting>
  <conditionalFormatting sqref="J19">
    <cfRule type="containsErrors" dxfId="4528" priority="347">
      <formula>ISERROR(J19)</formula>
    </cfRule>
  </conditionalFormatting>
  <conditionalFormatting sqref="J28">
    <cfRule type="cellIs" dxfId="4527" priority="338" operator="equal">
      <formula>0</formula>
    </cfRule>
    <cfRule type="containsErrors" dxfId="4526" priority="343">
      <formula>ISERROR(J28)</formula>
    </cfRule>
  </conditionalFormatting>
  <conditionalFormatting sqref="J36">
    <cfRule type="containsErrors" dxfId="4525" priority="340">
      <formula>ISERROR(J36)</formula>
    </cfRule>
  </conditionalFormatting>
  <conditionalFormatting sqref="J51">
    <cfRule type="containsErrors" dxfId="4524" priority="330">
      <formula>ISERROR(J51)</formula>
    </cfRule>
  </conditionalFormatting>
  <conditionalFormatting sqref="J51">
    <cfRule type="cellIs" dxfId="4523" priority="329" operator="equal">
      <formula>0</formula>
    </cfRule>
  </conditionalFormatting>
  <conditionalFormatting sqref="K14:M14">
    <cfRule type="cellIs" dxfId="4522" priority="324" operator="equal">
      <formula>0</formula>
    </cfRule>
  </conditionalFormatting>
  <conditionalFormatting sqref="K19:M19">
    <cfRule type="containsErrors" dxfId="4521" priority="321">
      <formula>ISERROR(K19)</formula>
    </cfRule>
  </conditionalFormatting>
  <conditionalFormatting sqref="K28:M28">
    <cfRule type="cellIs" dxfId="4520" priority="312" operator="equal">
      <formula>0</formula>
    </cfRule>
    <cfRule type="containsErrors" dxfId="4519" priority="317">
      <formula>ISERROR(K28)</formula>
    </cfRule>
  </conditionalFormatting>
  <conditionalFormatting sqref="K36:M36">
    <cfRule type="containsErrors" dxfId="4518" priority="314">
      <formula>ISERROR(K36)</formula>
    </cfRule>
  </conditionalFormatting>
  <conditionalFormatting sqref="K51:M51">
    <cfRule type="containsErrors" dxfId="4517" priority="304">
      <formula>ISERROR(K51)</formula>
    </cfRule>
  </conditionalFormatting>
  <conditionalFormatting sqref="K51:M51">
    <cfRule type="cellIs" dxfId="4516" priority="303" operator="equal">
      <formula>0</formula>
    </cfRule>
  </conditionalFormatting>
  <conditionalFormatting sqref="C35 E35 G35:M35">
    <cfRule type="cellIs" dxfId="4515" priority="299" operator="equal">
      <formula>0</formula>
    </cfRule>
  </conditionalFormatting>
  <conditionalFormatting sqref="D35 F35">
    <cfRule type="cellIs" dxfId="4514" priority="298" operator="equal">
      <formula>0</formula>
    </cfRule>
  </conditionalFormatting>
  <conditionalFormatting sqref="S16:U16">
    <cfRule type="containsErrors" dxfId="4513" priority="283">
      <formula>ISERROR(S16)</formula>
    </cfRule>
  </conditionalFormatting>
  <conditionalFormatting sqref="S16:U16">
    <cfRule type="cellIs" dxfId="4512" priority="281" operator="lessThanOrEqual">
      <formula>0</formula>
    </cfRule>
    <cfRule type="cellIs" dxfId="4511" priority="282" operator="greaterThan">
      <formula>0</formula>
    </cfRule>
  </conditionalFormatting>
  <conditionalFormatting sqref="R16">
    <cfRule type="containsErrors" dxfId="4510" priority="280">
      <formula>ISERROR(R16)</formula>
    </cfRule>
  </conditionalFormatting>
  <conditionalFormatting sqref="R16">
    <cfRule type="cellIs" dxfId="4509" priority="278" operator="lessThanOrEqual">
      <formula>0</formula>
    </cfRule>
    <cfRule type="cellIs" dxfId="4508" priority="279" operator="greaterThan">
      <formula>0</formula>
    </cfRule>
  </conditionalFormatting>
  <conditionalFormatting sqref="S17:U17">
    <cfRule type="containsErrors" dxfId="4507" priority="277">
      <formula>ISERROR(S17)</formula>
    </cfRule>
  </conditionalFormatting>
  <conditionalFormatting sqref="S17:U17">
    <cfRule type="cellIs" dxfId="4506" priority="275" operator="lessThanOrEqual">
      <formula>0</formula>
    </cfRule>
    <cfRule type="cellIs" dxfId="4505" priority="276" operator="greaterThan">
      <formula>0</formula>
    </cfRule>
  </conditionalFormatting>
  <conditionalFormatting sqref="R17">
    <cfRule type="containsErrors" dxfId="4504" priority="274">
      <formula>ISERROR(R17)</formula>
    </cfRule>
  </conditionalFormatting>
  <conditionalFormatting sqref="R17">
    <cfRule type="cellIs" dxfId="4503" priority="272" operator="lessThanOrEqual">
      <formula>0</formula>
    </cfRule>
    <cfRule type="cellIs" dxfId="4502" priority="273" operator="greaterThan">
      <formula>0</formula>
    </cfRule>
  </conditionalFormatting>
  <conditionalFormatting sqref="S18:U18">
    <cfRule type="containsErrors" dxfId="4501" priority="271">
      <formula>ISERROR(S18)</formula>
    </cfRule>
  </conditionalFormatting>
  <conditionalFormatting sqref="S18:U18">
    <cfRule type="cellIs" dxfId="4500" priority="269" operator="lessThanOrEqual">
      <formula>0</formula>
    </cfRule>
    <cfRule type="cellIs" dxfId="4499" priority="270" operator="greaterThan">
      <formula>0</formula>
    </cfRule>
  </conditionalFormatting>
  <conditionalFormatting sqref="R18">
    <cfRule type="containsErrors" dxfId="4498" priority="268">
      <formula>ISERROR(R18)</formula>
    </cfRule>
  </conditionalFormatting>
  <conditionalFormatting sqref="R18">
    <cfRule type="cellIs" dxfId="4497" priority="266" operator="lessThanOrEqual">
      <formula>0</formula>
    </cfRule>
    <cfRule type="cellIs" dxfId="4496" priority="267" operator="greaterThan">
      <formula>0</formula>
    </cfRule>
  </conditionalFormatting>
  <conditionalFormatting sqref="Q16">
    <cfRule type="containsErrors" dxfId="4495" priority="265">
      <formula>ISERROR(Q16)</formula>
    </cfRule>
  </conditionalFormatting>
  <conditionalFormatting sqref="Q16">
    <cfRule type="cellIs" dxfId="4494" priority="263" operator="lessThanOrEqual">
      <formula>0</formula>
    </cfRule>
    <cfRule type="cellIs" dxfId="4493" priority="264" operator="greaterThan">
      <formula>0</formula>
    </cfRule>
  </conditionalFormatting>
  <conditionalFormatting sqref="Q17">
    <cfRule type="containsErrors" dxfId="4492" priority="262">
      <formula>ISERROR(Q17)</formula>
    </cfRule>
  </conditionalFormatting>
  <conditionalFormatting sqref="Q17">
    <cfRule type="cellIs" dxfId="4491" priority="260" operator="lessThanOrEqual">
      <formula>0</formula>
    </cfRule>
    <cfRule type="cellIs" dxfId="4490" priority="261" operator="greaterThan">
      <formula>0</formula>
    </cfRule>
  </conditionalFormatting>
  <conditionalFormatting sqref="Q18">
    <cfRule type="containsErrors" dxfId="4489" priority="259">
      <formula>ISERROR(Q18)</formula>
    </cfRule>
  </conditionalFormatting>
  <conditionalFormatting sqref="Q18">
    <cfRule type="cellIs" dxfId="4488" priority="257" operator="lessThanOrEqual">
      <formula>0</formula>
    </cfRule>
    <cfRule type="cellIs" dxfId="4487" priority="258" operator="greaterThan">
      <formula>0</formula>
    </cfRule>
  </conditionalFormatting>
  <conditionalFormatting sqref="S21:W21 S24:W24 S26:U26">
    <cfRule type="containsErrors" dxfId="4486" priority="256">
      <formula>ISERROR(S21)</formula>
    </cfRule>
  </conditionalFormatting>
  <conditionalFormatting sqref="S21:W21 S24:W24 S26:U26">
    <cfRule type="cellIs" dxfId="4485" priority="254" operator="lessThanOrEqual">
      <formula>0</formula>
    </cfRule>
    <cfRule type="cellIs" dxfId="4484" priority="255" operator="greaterThan">
      <formula>0</formula>
    </cfRule>
  </conditionalFormatting>
  <conditionalFormatting sqref="R21 R24 R26">
    <cfRule type="containsErrors" dxfId="4483" priority="253">
      <formula>ISERROR(R21)</formula>
    </cfRule>
  </conditionalFormatting>
  <conditionalFormatting sqref="R21 R24 R26">
    <cfRule type="cellIs" dxfId="4482" priority="251" operator="lessThanOrEqual">
      <formula>0</formula>
    </cfRule>
    <cfRule type="cellIs" dxfId="4481" priority="252" operator="greaterThan">
      <formula>0</formula>
    </cfRule>
  </conditionalFormatting>
  <conditionalFormatting sqref="S22:W22 S25:W25">
    <cfRule type="containsErrors" dxfId="4480" priority="250">
      <formula>ISERROR(S22)</formula>
    </cfRule>
  </conditionalFormatting>
  <conditionalFormatting sqref="S22:W22 S25:W25">
    <cfRule type="cellIs" dxfId="4479" priority="248" operator="lessThanOrEqual">
      <formula>0</formula>
    </cfRule>
    <cfRule type="cellIs" dxfId="4478" priority="249" operator="greaterThan">
      <formula>0</formula>
    </cfRule>
  </conditionalFormatting>
  <conditionalFormatting sqref="R22 R25">
    <cfRule type="containsErrors" dxfId="4477" priority="247">
      <formula>ISERROR(R22)</formula>
    </cfRule>
  </conditionalFormatting>
  <conditionalFormatting sqref="R22 R25">
    <cfRule type="cellIs" dxfId="4476" priority="245" operator="lessThanOrEqual">
      <formula>0</formula>
    </cfRule>
    <cfRule type="cellIs" dxfId="4475" priority="246" operator="greaterThan">
      <formula>0</formula>
    </cfRule>
  </conditionalFormatting>
  <conditionalFormatting sqref="S23:W23">
    <cfRule type="containsErrors" dxfId="4474" priority="244">
      <formula>ISERROR(S23)</formula>
    </cfRule>
  </conditionalFormatting>
  <conditionalFormatting sqref="S23:W23">
    <cfRule type="cellIs" dxfId="4473" priority="242" operator="lessThanOrEqual">
      <formula>0</formula>
    </cfRule>
    <cfRule type="cellIs" dxfId="4472" priority="243" operator="greaterThan">
      <formula>0</formula>
    </cfRule>
  </conditionalFormatting>
  <conditionalFormatting sqref="R23">
    <cfRule type="containsErrors" dxfId="4471" priority="241">
      <formula>ISERROR(R23)</formula>
    </cfRule>
  </conditionalFormatting>
  <conditionalFormatting sqref="R23">
    <cfRule type="cellIs" dxfId="4470" priority="239" operator="lessThanOrEqual">
      <formula>0</formula>
    </cfRule>
    <cfRule type="cellIs" dxfId="4469" priority="240" operator="greaterThan">
      <formula>0</formula>
    </cfRule>
  </conditionalFormatting>
  <conditionalFormatting sqref="Q21 Q24 Q26">
    <cfRule type="containsErrors" dxfId="4468" priority="238">
      <formula>ISERROR(Q21)</formula>
    </cfRule>
  </conditionalFormatting>
  <conditionalFormatting sqref="Q21 Q24 Q26">
    <cfRule type="cellIs" dxfId="4467" priority="236" operator="lessThanOrEqual">
      <formula>0</formula>
    </cfRule>
    <cfRule type="cellIs" dxfId="4466" priority="237" operator="greaterThan">
      <formula>0</formula>
    </cfRule>
  </conditionalFormatting>
  <conditionalFormatting sqref="Q22 Q25">
    <cfRule type="containsErrors" dxfId="4465" priority="235">
      <formula>ISERROR(Q22)</formula>
    </cfRule>
  </conditionalFormatting>
  <conditionalFormatting sqref="Q22 Q25">
    <cfRule type="cellIs" dxfId="4464" priority="233" operator="lessThanOrEqual">
      <formula>0</formula>
    </cfRule>
    <cfRule type="cellIs" dxfId="4463" priority="234" operator="greaterThan">
      <formula>0</formula>
    </cfRule>
  </conditionalFormatting>
  <conditionalFormatting sqref="Q23">
    <cfRule type="containsErrors" dxfId="4462" priority="232">
      <formula>ISERROR(Q23)</formula>
    </cfRule>
  </conditionalFormatting>
  <conditionalFormatting sqref="Q23">
    <cfRule type="cellIs" dxfId="4461" priority="230" operator="lessThanOrEqual">
      <formula>0</formula>
    </cfRule>
    <cfRule type="cellIs" dxfId="4460" priority="231" operator="greaterThan">
      <formula>0</formula>
    </cfRule>
  </conditionalFormatting>
  <conditionalFormatting sqref="R38:U41 W38:W41">
    <cfRule type="containsErrors" dxfId="4459" priority="181">
      <formula>ISERROR(R38)</formula>
    </cfRule>
  </conditionalFormatting>
  <conditionalFormatting sqref="R38:U41 W38:W41">
    <cfRule type="cellIs" dxfId="4458" priority="179" operator="lessThanOrEqual">
      <formula>0</formula>
    </cfRule>
    <cfRule type="cellIs" dxfId="4457" priority="180" operator="greaterThan">
      <formula>0</formula>
    </cfRule>
  </conditionalFormatting>
  <conditionalFormatting sqref="F13">
    <cfRule type="cellIs" dxfId="4456" priority="175" operator="equal">
      <formula>0</formula>
    </cfRule>
  </conditionalFormatting>
  <conditionalFormatting sqref="G13">
    <cfRule type="containsErrors" dxfId="4455" priority="178">
      <formula>ISERROR(G13)</formula>
    </cfRule>
  </conditionalFormatting>
  <conditionalFormatting sqref="G13">
    <cfRule type="cellIs" dxfId="4454" priority="177" operator="equal">
      <formula>0</formula>
    </cfRule>
  </conditionalFormatting>
  <conditionalFormatting sqref="F13">
    <cfRule type="containsErrors" dxfId="4453" priority="176">
      <formula>ISERROR(F13)</formula>
    </cfRule>
  </conditionalFormatting>
  <conditionalFormatting sqref="W30 W32 W34">
    <cfRule type="containsErrors" dxfId="4452" priority="170">
      <formula>ISERROR(W30)</formula>
    </cfRule>
  </conditionalFormatting>
  <conditionalFormatting sqref="W30 W32 W34">
    <cfRule type="cellIs" dxfId="4451" priority="168" operator="lessThanOrEqual">
      <formula>0</formula>
    </cfRule>
    <cfRule type="cellIs" dxfId="4450" priority="169" operator="greaterThan">
      <formula>0</formula>
    </cfRule>
  </conditionalFormatting>
  <conditionalFormatting sqref="W31">
    <cfRule type="containsErrors" dxfId="4449" priority="167">
      <formula>ISERROR(W31)</formula>
    </cfRule>
  </conditionalFormatting>
  <conditionalFormatting sqref="W31">
    <cfRule type="cellIs" dxfId="4448" priority="165" operator="lessThanOrEqual">
      <formula>0</formula>
    </cfRule>
    <cfRule type="cellIs" dxfId="4447" priority="166" operator="greaterThan">
      <formula>0</formula>
    </cfRule>
  </conditionalFormatting>
  <conditionalFormatting sqref="W33">
    <cfRule type="containsErrors" dxfId="4446" priority="164">
      <formula>ISERROR(W33)</formula>
    </cfRule>
  </conditionalFormatting>
  <conditionalFormatting sqref="W33">
    <cfRule type="cellIs" dxfId="4445" priority="162" operator="lessThanOrEqual">
      <formula>0</formula>
    </cfRule>
    <cfRule type="cellIs" dxfId="4444" priority="163" operator="greaterThan">
      <formula>0</formula>
    </cfRule>
  </conditionalFormatting>
  <conditionalFormatting sqref="N27:P27">
    <cfRule type="containsErrors" dxfId="4443" priority="102">
      <formula>ISERROR(N27)</formula>
    </cfRule>
  </conditionalFormatting>
  <conditionalFormatting sqref="N27:P27">
    <cfRule type="cellIs" dxfId="4442" priority="101" operator="equal">
      <formula>0</formula>
    </cfRule>
  </conditionalFormatting>
  <conditionalFormatting sqref="S27:U27">
    <cfRule type="containsErrors" dxfId="4441" priority="100">
      <formula>ISERROR(S27)</formula>
    </cfRule>
  </conditionalFormatting>
  <conditionalFormatting sqref="S27:U27">
    <cfRule type="cellIs" dxfId="4440" priority="98" operator="lessThanOrEqual">
      <formula>0</formula>
    </cfRule>
    <cfRule type="cellIs" dxfId="4439" priority="99" operator="greaterThan">
      <formula>0</formula>
    </cfRule>
  </conditionalFormatting>
  <conditionalFormatting sqref="R27">
    <cfRule type="containsErrors" dxfId="4438" priority="97">
      <formula>ISERROR(R27)</formula>
    </cfRule>
  </conditionalFormatting>
  <conditionalFormatting sqref="R27">
    <cfRule type="cellIs" dxfId="4437" priority="95" operator="lessThanOrEqual">
      <formula>0</formula>
    </cfRule>
    <cfRule type="cellIs" dxfId="4436" priority="96" operator="greaterThan">
      <formula>0</formula>
    </cfRule>
  </conditionalFormatting>
  <conditionalFormatting sqref="Q27">
    <cfRule type="containsErrors" dxfId="4435" priority="94">
      <formula>ISERROR(Q27)</formula>
    </cfRule>
  </conditionalFormatting>
  <conditionalFormatting sqref="Q27">
    <cfRule type="cellIs" dxfId="4434" priority="92" operator="lessThanOrEqual">
      <formula>0</formula>
    </cfRule>
    <cfRule type="cellIs" dxfId="4433" priority="93" operator="greaterThan">
      <formula>0</formula>
    </cfRule>
  </conditionalFormatting>
  <conditionalFormatting sqref="V26:W26">
    <cfRule type="containsErrors" dxfId="4432" priority="91">
      <formula>ISERROR(V26)</formula>
    </cfRule>
  </conditionalFormatting>
  <conditionalFormatting sqref="V26:W26">
    <cfRule type="cellIs" dxfId="4431" priority="89" operator="lessThanOrEqual">
      <formula>0</formula>
    </cfRule>
    <cfRule type="cellIs" dxfId="4430" priority="90" operator="greaterThan">
      <formula>0</formula>
    </cfRule>
  </conditionalFormatting>
  <conditionalFormatting sqref="V27:W27">
    <cfRule type="containsErrors" dxfId="4429" priority="82">
      <formula>ISERROR(V27)</formula>
    </cfRule>
  </conditionalFormatting>
  <conditionalFormatting sqref="V27:W27">
    <cfRule type="cellIs" dxfId="4428" priority="80" operator="lessThanOrEqual">
      <formula>0</formula>
    </cfRule>
    <cfRule type="cellIs" dxfId="4427" priority="81" operator="greaterThan">
      <formula>0</formula>
    </cfRule>
  </conditionalFormatting>
  <conditionalFormatting sqref="W16">
    <cfRule type="containsErrors" dxfId="4426" priority="73">
      <formula>ISERROR(W16)</formula>
    </cfRule>
  </conditionalFormatting>
  <conditionalFormatting sqref="W16">
    <cfRule type="cellIs" dxfId="4425" priority="71" operator="lessThanOrEqual">
      <formula>0</formula>
    </cfRule>
    <cfRule type="cellIs" dxfId="4424" priority="72" operator="greaterThan">
      <formula>0</formula>
    </cfRule>
  </conditionalFormatting>
  <conditionalFormatting sqref="W17">
    <cfRule type="containsErrors" dxfId="4423" priority="68">
      <formula>ISERROR(W17)</formula>
    </cfRule>
  </conditionalFormatting>
  <conditionalFormatting sqref="W17">
    <cfRule type="cellIs" dxfId="4422" priority="66" operator="lessThanOrEqual">
      <formula>0</formula>
    </cfRule>
    <cfRule type="cellIs" dxfId="4421" priority="67" operator="greaterThan">
      <formula>0</formula>
    </cfRule>
  </conditionalFormatting>
  <conditionalFormatting sqref="W18">
    <cfRule type="containsErrors" dxfId="4420" priority="65">
      <formula>ISERROR(W18)</formula>
    </cfRule>
  </conditionalFormatting>
  <conditionalFormatting sqref="W18">
    <cfRule type="cellIs" dxfId="4419" priority="63" operator="lessThanOrEqual">
      <formula>0</formula>
    </cfRule>
    <cfRule type="cellIs" dxfId="4418" priority="64" operator="greaterThan">
      <formula>0</formula>
    </cfRule>
  </conditionalFormatting>
  <conditionalFormatting sqref="N42:V42">
    <cfRule type="containsErrors" dxfId="4417" priority="38">
      <formula>ISERROR(N42)</formula>
    </cfRule>
  </conditionalFormatting>
  <conditionalFormatting sqref="N42:V42">
    <cfRule type="cellIs" dxfId="4416" priority="37" operator="equal">
      <formula>0</formula>
    </cfRule>
  </conditionalFormatting>
  <conditionalFormatting sqref="W42">
    <cfRule type="containsErrors" dxfId="4415" priority="36">
      <formula>ISERROR(W42)</formula>
    </cfRule>
  </conditionalFormatting>
  <conditionalFormatting sqref="W42">
    <cfRule type="cellIs" dxfId="4414" priority="35" operator="equal">
      <formula>0</formula>
    </cfRule>
  </conditionalFormatting>
  <conditionalFormatting sqref="F43:H43">
    <cfRule type="containsErrors" dxfId="4413" priority="29">
      <formula>ISERROR(F43)</formula>
    </cfRule>
  </conditionalFormatting>
  <conditionalFormatting sqref="I43:K43">
    <cfRule type="containsErrors" dxfId="4412" priority="28">
      <formula>ISERROR(I43)</formula>
    </cfRule>
  </conditionalFormatting>
  <conditionalFormatting sqref="L43:M43">
    <cfRule type="containsErrors" dxfId="4411" priority="27">
      <formula>ISERROR(L43)</formula>
    </cfRule>
  </conditionalFormatting>
  <conditionalFormatting sqref="F42:H42">
    <cfRule type="containsErrors" dxfId="4410" priority="26">
      <formula>ISERROR(F42)</formula>
    </cfRule>
  </conditionalFormatting>
  <conditionalFormatting sqref="F42:H42">
    <cfRule type="containsErrors" dxfId="4409" priority="25">
      <formula>ISERROR(F42)</formula>
    </cfRule>
  </conditionalFormatting>
  <conditionalFormatting sqref="J42">
    <cfRule type="containsErrors" dxfId="4408" priority="22">
      <formula>ISERROR(J42)</formula>
    </cfRule>
  </conditionalFormatting>
  <conditionalFormatting sqref="J42">
    <cfRule type="containsErrors" dxfId="4407" priority="21">
      <formula>ISERROR(J42)</formula>
    </cfRule>
  </conditionalFormatting>
  <conditionalFormatting sqref="I42">
    <cfRule type="containsErrors" dxfId="4406" priority="20">
      <formula>ISERROR(I42)</formula>
    </cfRule>
  </conditionalFormatting>
  <conditionalFormatting sqref="I42">
    <cfRule type="containsErrors" dxfId="4405" priority="19">
      <formula>ISERROR(I42)</formula>
    </cfRule>
  </conditionalFormatting>
  <conditionalFormatting sqref="K42">
    <cfRule type="containsErrors" dxfId="4404" priority="18">
      <formula>ISERROR(K42)</formula>
    </cfRule>
  </conditionalFormatting>
  <conditionalFormatting sqref="K42">
    <cfRule type="containsErrors" dxfId="4403" priority="17">
      <formula>ISERROR(K42)</formula>
    </cfRule>
  </conditionalFormatting>
  <conditionalFormatting sqref="L42">
    <cfRule type="containsErrors" dxfId="4402" priority="16">
      <formula>ISERROR(L42)</formula>
    </cfRule>
  </conditionalFormatting>
  <conditionalFormatting sqref="L42">
    <cfRule type="containsErrors" dxfId="4401" priority="15">
      <formula>ISERROR(L42)</formula>
    </cfRule>
  </conditionalFormatting>
  <conditionalFormatting sqref="M42">
    <cfRule type="containsErrors" dxfId="4400" priority="12">
      <formula>ISERROR(M42)</formula>
    </cfRule>
  </conditionalFormatting>
  <conditionalFormatting sqref="M42">
    <cfRule type="containsErrors" dxfId="4399" priority="11">
      <formula>ISERROR(M42)</formula>
    </cfRule>
  </conditionalFormatting>
  <conditionalFormatting sqref="N35:V35">
    <cfRule type="containsErrors" dxfId="4398" priority="5">
      <formula>ISERROR(N35)</formula>
    </cfRule>
  </conditionalFormatting>
  <conditionalFormatting sqref="N35:V35">
    <cfRule type="cellIs" dxfId="4397" priority="4" operator="equal">
      <formula>0</formula>
    </cfRule>
  </conditionalFormatting>
  <conditionalFormatting sqref="W35">
    <cfRule type="containsErrors" dxfId="4396" priority="3">
      <formula>ISERROR(W35)</formula>
    </cfRule>
  </conditionalFormatting>
  <conditionalFormatting sqref="W35">
    <cfRule type="cellIs" dxfId="4395" priority="1" operator="lessThanOrEqual">
      <formula>0</formula>
    </cfRule>
    <cfRule type="cellIs" dxfId="4394" priority="2" operator="greaterThan">
      <formula>0</formula>
    </cfRule>
  </conditionalFormatting>
  <pageMargins left="0.7" right="0.7" top="0.75" bottom="0.75" header="0.3" footer="0.3"/>
  <pageSetup paperSize="9" scale="10" fitToHeight="0" orientation="portrait" r:id="rId1"/>
  <ignoredErrors>
    <ignoredError sqref="C10:E10 C12:E12 C51:D51 D39:G39 C21:G23 C18:F18 D38:G38 C16:E16 C17:E17 G18 O40 F13:G13 F12:K12 H13:K13 H17:J18 I41:J41 H10:J10 G16:J16 H22:K25 H38:H40 I40:K40 F10:G10 V21 W21:W25 V22:V25 Q33:V34 W33:W34 V38:V41 V45:W51 C25:G25 D24:G24 K10:L10 L12:L13 M10:M13 K17:K18 K16:M16 L17:M18 L22:L25 M22:M25 H27:J27 L27 M27 C26:M26 K27 D30:I30 D31:M31 D33:J33 D34:M34 I38:K38 L38:M38 I39:J39 K39:M39 D41:F41 G41 K41:M41 D40:G40 C45:D47 E45:M50 C49:D50 C48 W30:W31 Q30:V31 K33:M33 D32:M32 V16:W18 N26:P27 V26:W26 N32:W32 N42:Q42 L40:M40 N35:W35 C30:C34 C41 C39 C38 C40 K30:M30" evalError="1"/>
    <ignoredError sqref="N38:Q39 N10:W13 N33:P34 N41:R41 N40 P40:Q40 R38:R40 N45:U51 N21:U25 C13 N16:U18 S38:U41 W38:W41 N30:P31 Q26:U27 R42:W42 V27:W27 E13" evalError="1" unlockedFormula="1"/>
    <ignoredError sqref="D48 H41"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P88"/>
  <sheetViews>
    <sheetView zoomScaleNormal="100" workbookViewId="0">
      <pane xSplit="1" topLeftCell="B1" activePane="topRight" state="frozen"/>
      <selection activeCell="H10" sqref="H10"/>
      <selection pane="topRight" activeCell="I74" sqref="I74"/>
    </sheetView>
  </sheetViews>
  <sheetFormatPr defaultColWidth="9" defaultRowHeight="16.5" outlineLevelRow="1" x14ac:dyDescent="0.3"/>
  <cols>
    <col min="1" max="1" width="2.375" style="32" customWidth="1"/>
    <col min="2" max="2" width="11" style="32" customWidth="1"/>
    <col min="3" max="3" width="4.625" style="32" customWidth="1"/>
    <col min="4" max="16384" width="9" style="32"/>
  </cols>
  <sheetData>
    <row r="1" spans="1:198" s="24" customFormat="1" ht="11.25" customHeight="1" x14ac:dyDescent="0.3">
      <c r="B1" s="23"/>
      <c r="C1" s="23"/>
      <c r="I1" s="25"/>
      <c r="J1" s="23"/>
      <c r="P1" s="23"/>
      <c r="V1" s="23"/>
      <c r="AB1" s="23"/>
    </row>
    <row r="2" spans="1:198" s="24" customFormat="1" ht="57.75" customHeight="1" thickBot="1" x14ac:dyDescent="0.4">
      <c r="A2" s="25"/>
      <c r="B2" s="597" t="s">
        <v>56</v>
      </c>
      <c r="C2" s="597"/>
      <c r="D2" s="590" t="s">
        <v>112</v>
      </c>
      <c r="E2" s="590"/>
      <c r="F2" s="590"/>
      <c r="G2" s="590"/>
      <c r="H2" s="590"/>
      <c r="I2" s="590"/>
      <c r="J2" s="590"/>
      <c r="K2" s="590"/>
      <c r="L2" s="590"/>
      <c r="M2" s="25"/>
      <c r="N2" s="25"/>
      <c r="O2" s="26"/>
      <c r="P2" s="26"/>
      <c r="Q2" s="25"/>
      <c r="R2" s="25"/>
      <c r="S2" s="25"/>
      <c r="T2" s="26"/>
      <c r="U2" s="26"/>
      <c r="V2" s="27"/>
      <c r="W2" s="25"/>
      <c r="X2" s="25"/>
      <c r="Y2" s="25"/>
      <c r="Z2" s="26"/>
      <c r="AA2" s="26"/>
      <c r="AB2" s="27"/>
      <c r="AC2" s="25"/>
      <c r="AD2" s="26"/>
      <c r="AE2" s="26"/>
      <c r="AF2" s="26"/>
      <c r="AG2" s="26"/>
    </row>
    <row r="3" spans="1:198" s="24" customFormat="1" ht="30" customHeight="1" x14ac:dyDescent="0.3">
      <c r="A3" s="73"/>
      <c r="B3" s="597"/>
      <c r="C3" s="597"/>
      <c r="D3" s="591" t="s">
        <v>27</v>
      </c>
      <c r="E3" s="592"/>
      <c r="F3" s="592"/>
      <c r="G3" s="592"/>
      <c r="H3" s="592"/>
      <c r="I3" s="592"/>
      <c r="J3" s="592"/>
      <c r="K3" s="592"/>
      <c r="L3" s="593"/>
      <c r="M3" s="28"/>
      <c r="N3" s="28"/>
      <c r="O3" s="28"/>
      <c r="P3" s="28"/>
      <c r="Q3" s="28"/>
      <c r="R3" s="73"/>
      <c r="S3" s="73"/>
      <c r="T3" s="73"/>
      <c r="U3" s="73"/>
      <c r="V3" s="574"/>
      <c r="W3" s="574"/>
      <c r="X3" s="574"/>
      <c r="Y3" s="574"/>
      <c r="Z3" s="574"/>
      <c r="AA3" s="574"/>
      <c r="AB3" s="574"/>
      <c r="AC3" s="574"/>
      <c r="AD3" s="574"/>
      <c r="AE3" s="574"/>
      <c r="AF3" s="73"/>
      <c r="AG3" s="73"/>
    </row>
    <row r="4" spans="1:198" s="30" customFormat="1" ht="42" customHeight="1" thickBot="1" x14ac:dyDescent="0.35">
      <c r="B4" s="597"/>
      <c r="C4" s="597"/>
      <c r="D4" s="594"/>
      <c r="E4" s="595"/>
      <c r="F4" s="595"/>
      <c r="G4" s="595"/>
      <c r="H4" s="595"/>
      <c r="I4" s="595"/>
      <c r="J4" s="595"/>
      <c r="K4" s="595"/>
      <c r="L4" s="596"/>
      <c r="P4" s="31"/>
      <c r="V4" s="31"/>
      <c r="AB4" s="31"/>
    </row>
    <row r="5" spans="1:198" s="30" customFormat="1" ht="18.75" customHeight="1" x14ac:dyDescent="0.3">
      <c r="B5" s="49"/>
      <c r="C5" s="49"/>
      <c r="D5" s="74"/>
      <c r="E5" s="74"/>
      <c r="F5" s="74"/>
      <c r="G5" s="74"/>
      <c r="H5" s="74"/>
      <c r="I5" s="74"/>
      <c r="J5" s="74"/>
      <c r="K5" s="74"/>
      <c r="L5" s="74"/>
      <c r="P5" s="31"/>
      <c r="V5" s="31"/>
      <c r="AB5" s="31"/>
    </row>
    <row r="6" spans="1:198" s="20" customFormat="1" ht="26.25" customHeight="1" x14ac:dyDescent="0.35">
      <c r="A6" s="176"/>
      <c r="B6" s="588" t="s">
        <v>78</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9"/>
      <c r="AG6" s="177"/>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row>
    <row r="7" spans="1:198" ht="20.25" customHeight="1" outlineLevel="1" x14ac:dyDescent="0.3">
      <c r="A7" s="571" t="s">
        <v>9</v>
      </c>
      <c r="B7" s="207" t="s">
        <v>57</v>
      </c>
      <c r="C7" s="142"/>
      <c r="D7" s="142"/>
      <c r="E7" s="175"/>
      <c r="F7" s="142"/>
      <c r="G7" s="142"/>
      <c r="H7" s="142"/>
      <c r="I7" s="207" t="s">
        <v>58</v>
      </c>
      <c r="J7" s="142"/>
      <c r="K7" s="142"/>
      <c r="L7" s="142"/>
      <c r="M7" s="142"/>
      <c r="N7" s="142"/>
      <c r="O7" s="142"/>
      <c r="P7" s="207" t="s">
        <v>68</v>
      </c>
      <c r="Q7" s="142"/>
      <c r="R7" s="142"/>
      <c r="S7" s="142"/>
      <c r="T7" s="142"/>
      <c r="U7" s="142"/>
      <c r="V7" s="142"/>
      <c r="AF7" s="35"/>
    </row>
    <row r="8" spans="1:198" ht="15" customHeight="1" outlineLevel="1" x14ac:dyDescent="0.3">
      <c r="A8" s="571"/>
    </row>
    <row r="9" spans="1:198" outlineLevel="1" x14ac:dyDescent="0.3">
      <c r="A9" s="571"/>
    </row>
    <row r="10" spans="1:198" outlineLevel="1" x14ac:dyDescent="0.3">
      <c r="A10" s="571"/>
    </row>
    <row r="11" spans="1:198" outlineLevel="1" x14ac:dyDescent="0.3">
      <c r="A11" s="571"/>
    </row>
    <row r="12" spans="1:198" outlineLevel="1" x14ac:dyDescent="0.3">
      <c r="A12" s="571"/>
    </row>
    <row r="13" spans="1:198" outlineLevel="1" x14ac:dyDescent="0.3">
      <c r="A13" s="571"/>
    </row>
    <row r="14" spans="1:198" outlineLevel="1" x14ac:dyDescent="0.3">
      <c r="A14" s="571"/>
    </row>
    <row r="15" spans="1:198" ht="15" customHeight="1" outlineLevel="1" x14ac:dyDescent="0.3">
      <c r="A15" s="571"/>
    </row>
    <row r="16" spans="1:198" outlineLevel="1" x14ac:dyDescent="0.3">
      <c r="A16" s="571"/>
    </row>
    <row r="17" spans="1:198" outlineLevel="1" x14ac:dyDescent="0.3">
      <c r="A17" s="571"/>
    </row>
    <row r="18" spans="1:198" outlineLevel="1" x14ac:dyDescent="0.3">
      <c r="A18" s="571"/>
    </row>
    <row r="19" spans="1:198" outlineLevel="1" x14ac:dyDescent="0.3">
      <c r="A19" s="571"/>
    </row>
    <row r="20" spans="1:198" outlineLevel="1" x14ac:dyDescent="0.3">
      <c r="A20" s="571"/>
    </row>
    <row r="21" spans="1:198" outlineLevel="1" x14ac:dyDescent="0.3">
      <c r="A21" s="571"/>
    </row>
    <row r="22" spans="1:198" x14ac:dyDescent="0.3">
      <c r="A22" s="87"/>
    </row>
    <row r="23" spans="1:198" s="20" customFormat="1" ht="26.25" customHeight="1" x14ac:dyDescent="0.35">
      <c r="A23" s="176"/>
      <c r="B23" s="588" t="s">
        <v>15</v>
      </c>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9"/>
      <c r="AG23" s="177"/>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row>
    <row r="24" spans="1:198" s="142" customFormat="1" ht="16.5" customHeight="1" outlineLevel="1" x14ac:dyDescent="0.25">
      <c r="A24" s="571" t="s">
        <v>15</v>
      </c>
      <c r="B24" s="207" t="s">
        <v>65</v>
      </c>
      <c r="I24" s="207" t="s">
        <v>69</v>
      </c>
      <c r="P24" s="207" t="s">
        <v>70</v>
      </c>
    </row>
    <row r="25" spans="1:198" outlineLevel="1" x14ac:dyDescent="0.3">
      <c r="A25" s="571"/>
    </row>
    <row r="26" spans="1:198" outlineLevel="1" x14ac:dyDescent="0.3">
      <c r="A26" s="571"/>
    </row>
    <row r="27" spans="1:198" outlineLevel="1" x14ac:dyDescent="0.3">
      <c r="A27" s="571"/>
    </row>
    <row r="28" spans="1:198" outlineLevel="1" x14ac:dyDescent="0.3">
      <c r="A28" s="571"/>
    </row>
    <row r="29" spans="1:198" outlineLevel="1" x14ac:dyDescent="0.3">
      <c r="A29" s="571"/>
    </row>
    <row r="30" spans="1:198" outlineLevel="1" x14ac:dyDescent="0.3">
      <c r="A30" s="571"/>
    </row>
    <row r="31" spans="1:198" outlineLevel="1" x14ac:dyDescent="0.3">
      <c r="A31" s="571"/>
    </row>
    <row r="32" spans="1:198" outlineLevel="1" x14ac:dyDescent="0.3">
      <c r="A32" s="571"/>
    </row>
    <row r="33" spans="1:198" outlineLevel="1" x14ac:dyDescent="0.3">
      <c r="A33" s="571"/>
    </row>
    <row r="34" spans="1:198" outlineLevel="1" x14ac:dyDescent="0.3">
      <c r="A34" s="571"/>
    </row>
    <row r="35" spans="1:198" outlineLevel="1" x14ac:dyDescent="0.3">
      <c r="A35" s="571"/>
    </row>
    <row r="36" spans="1:198" outlineLevel="1" x14ac:dyDescent="0.3">
      <c r="A36" s="571"/>
    </row>
    <row r="37" spans="1:198" outlineLevel="1" x14ac:dyDescent="0.3">
      <c r="A37" s="571"/>
    </row>
    <row r="39" spans="1:198" s="20" customFormat="1" ht="26.25" customHeight="1" x14ac:dyDescent="0.35">
      <c r="A39" s="176"/>
      <c r="B39" s="588" t="s">
        <v>13</v>
      </c>
      <c r="C39" s="588"/>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177"/>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row>
    <row r="40" spans="1:198" s="142" customFormat="1" ht="20.25" customHeight="1" outlineLevel="1" x14ac:dyDescent="0.25">
      <c r="A40" s="571" t="s">
        <v>13</v>
      </c>
      <c r="B40" s="207" t="s">
        <v>104</v>
      </c>
      <c r="I40" s="207" t="s">
        <v>105</v>
      </c>
      <c r="P40" s="207" t="s">
        <v>101</v>
      </c>
      <c r="V40" s="207" t="s">
        <v>262</v>
      </c>
    </row>
    <row r="41" spans="1:198" ht="15" customHeight="1" outlineLevel="1" x14ac:dyDescent="0.3">
      <c r="A41" s="571"/>
    </row>
    <row r="42" spans="1:198" outlineLevel="1" x14ac:dyDescent="0.3">
      <c r="A42" s="571"/>
    </row>
    <row r="43" spans="1:198" outlineLevel="1" x14ac:dyDescent="0.3">
      <c r="A43" s="571"/>
    </row>
    <row r="44" spans="1:198" outlineLevel="1" x14ac:dyDescent="0.3">
      <c r="A44" s="571"/>
    </row>
    <row r="45" spans="1:198" outlineLevel="1" x14ac:dyDescent="0.3">
      <c r="A45" s="571"/>
    </row>
    <row r="46" spans="1:198" outlineLevel="1" x14ac:dyDescent="0.3">
      <c r="A46" s="571"/>
    </row>
    <row r="47" spans="1:198" outlineLevel="1" x14ac:dyDescent="0.3">
      <c r="A47" s="571"/>
    </row>
    <row r="48" spans="1:198" ht="15" customHeight="1" outlineLevel="1" x14ac:dyDescent="0.3">
      <c r="A48" s="571"/>
    </row>
    <row r="49" spans="1:198" outlineLevel="1" x14ac:dyDescent="0.3">
      <c r="A49" s="571"/>
    </row>
    <row r="50" spans="1:198" outlineLevel="1" x14ac:dyDescent="0.3">
      <c r="A50" s="571"/>
    </row>
    <row r="51" spans="1:198" outlineLevel="1" x14ac:dyDescent="0.3">
      <c r="A51" s="571"/>
    </row>
    <row r="52" spans="1:198" outlineLevel="1" x14ac:dyDescent="0.3">
      <c r="A52" s="571"/>
    </row>
    <row r="53" spans="1:198" outlineLevel="1" x14ac:dyDescent="0.3">
      <c r="A53" s="571"/>
    </row>
    <row r="54" spans="1:198" outlineLevel="1" x14ac:dyDescent="0.3">
      <c r="A54" s="571"/>
    </row>
    <row r="55" spans="1:198" x14ac:dyDescent="0.3">
      <c r="A55" s="87"/>
    </row>
    <row r="56" spans="1:198" s="20" customFormat="1" ht="26.25" customHeight="1" x14ac:dyDescent="0.35">
      <c r="A56" s="176"/>
      <c r="B56" s="588" t="s">
        <v>94</v>
      </c>
      <c r="C56" s="588"/>
      <c r="D56" s="588"/>
      <c r="E56" s="588"/>
      <c r="F56" s="588"/>
      <c r="G56" s="588"/>
      <c r="H56" s="588"/>
      <c r="I56" s="588"/>
      <c r="J56" s="588"/>
      <c r="K56" s="588"/>
      <c r="L56" s="588"/>
      <c r="M56" s="588"/>
      <c r="N56" s="588"/>
      <c r="O56" s="588"/>
      <c r="P56" s="588"/>
      <c r="Q56" s="588"/>
      <c r="R56" s="588"/>
      <c r="S56" s="588"/>
      <c r="T56" s="588"/>
      <c r="U56" s="588"/>
      <c r="V56" s="588"/>
      <c r="W56" s="588"/>
      <c r="X56" s="588"/>
      <c r="Y56" s="588"/>
      <c r="Z56" s="588"/>
      <c r="AA56" s="588"/>
      <c r="AB56" s="588"/>
      <c r="AC56" s="588"/>
      <c r="AD56" s="588"/>
      <c r="AE56" s="588"/>
      <c r="AF56" s="589"/>
      <c r="AG56" s="177"/>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row>
    <row r="57" spans="1:198" s="142" customFormat="1" ht="20.25" customHeight="1" outlineLevel="1" x14ac:dyDescent="0.35">
      <c r="A57" s="571" t="s">
        <v>94</v>
      </c>
      <c r="B57" s="207" t="s">
        <v>102</v>
      </c>
      <c r="I57" s="207" t="s">
        <v>103</v>
      </c>
      <c r="P57" s="207"/>
      <c r="V57" s="207"/>
    </row>
    <row r="58" spans="1:198" ht="15" customHeight="1" outlineLevel="1" x14ac:dyDescent="0.3">
      <c r="A58" s="571"/>
    </row>
    <row r="59" spans="1:198" outlineLevel="1" x14ac:dyDescent="0.3">
      <c r="A59" s="571"/>
    </row>
    <row r="60" spans="1:198" outlineLevel="1" x14ac:dyDescent="0.3">
      <c r="A60" s="571"/>
    </row>
    <row r="61" spans="1:198" outlineLevel="1" x14ac:dyDescent="0.3">
      <c r="A61" s="571"/>
    </row>
    <row r="62" spans="1:198" outlineLevel="1" x14ac:dyDescent="0.3">
      <c r="A62" s="571"/>
    </row>
    <row r="63" spans="1:198" outlineLevel="1" x14ac:dyDescent="0.3">
      <c r="A63" s="571"/>
    </row>
    <row r="64" spans="1:198" outlineLevel="1" x14ac:dyDescent="0.3">
      <c r="A64" s="571"/>
    </row>
    <row r="65" spans="1:198" ht="15" customHeight="1" outlineLevel="1" x14ac:dyDescent="0.3">
      <c r="A65" s="571"/>
    </row>
    <row r="66" spans="1:198" outlineLevel="1" x14ac:dyDescent="0.3">
      <c r="A66" s="571"/>
    </row>
    <row r="67" spans="1:198" outlineLevel="1" x14ac:dyDescent="0.3">
      <c r="A67" s="571"/>
    </row>
    <row r="68" spans="1:198" outlineLevel="1" x14ac:dyDescent="0.3">
      <c r="A68" s="571"/>
    </row>
    <row r="69" spans="1:198" outlineLevel="1" x14ac:dyDescent="0.3">
      <c r="A69" s="571"/>
    </row>
    <row r="70" spans="1:198" outlineLevel="1" x14ac:dyDescent="0.3">
      <c r="A70" s="571"/>
    </row>
    <row r="71" spans="1:198" outlineLevel="1" x14ac:dyDescent="0.3">
      <c r="A71" s="571"/>
    </row>
    <row r="72" spans="1:198" x14ac:dyDescent="0.3">
      <c r="A72" s="87"/>
    </row>
    <row r="73" spans="1:198" s="20" customFormat="1" ht="26.25" customHeight="1" x14ac:dyDescent="0.35">
      <c r="A73" s="176"/>
      <c r="B73" s="588" t="s">
        <v>4</v>
      </c>
      <c r="C73" s="588"/>
      <c r="D73" s="588"/>
      <c r="E73" s="588"/>
      <c r="F73" s="588"/>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9"/>
      <c r="AG73" s="177"/>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row>
    <row r="74" spans="1:198" s="142" customFormat="1" ht="20.25" customHeight="1" outlineLevel="1" x14ac:dyDescent="0.25">
      <c r="A74" s="587" t="s">
        <v>4</v>
      </c>
      <c r="B74" s="207" t="s">
        <v>61</v>
      </c>
      <c r="I74" s="207" t="s">
        <v>62</v>
      </c>
      <c r="P74" s="207" t="s">
        <v>63</v>
      </c>
    </row>
    <row r="75" spans="1:198" ht="15" customHeight="1" outlineLevel="1" x14ac:dyDescent="0.3">
      <c r="A75" s="570"/>
    </row>
    <row r="76" spans="1:198" outlineLevel="1" x14ac:dyDescent="0.3">
      <c r="A76" s="570"/>
    </row>
    <row r="77" spans="1:198" outlineLevel="1" x14ac:dyDescent="0.3">
      <c r="A77" s="570"/>
    </row>
    <row r="78" spans="1:198" outlineLevel="1" x14ac:dyDescent="0.3">
      <c r="A78" s="570"/>
    </row>
    <row r="79" spans="1:198" outlineLevel="1" x14ac:dyDescent="0.3">
      <c r="A79" s="570"/>
    </row>
    <row r="80" spans="1:198" outlineLevel="1" x14ac:dyDescent="0.3">
      <c r="A80" s="570"/>
    </row>
    <row r="81" spans="1:1" outlineLevel="1" x14ac:dyDescent="0.3">
      <c r="A81" s="570"/>
    </row>
    <row r="82" spans="1:1" ht="15" customHeight="1" outlineLevel="1" x14ac:dyDescent="0.3">
      <c r="A82" s="570"/>
    </row>
    <row r="83" spans="1:1" outlineLevel="1" x14ac:dyDescent="0.3">
      <c r="A83" s="570"/>
    </row>
    <row r="84" spans="1:1" outlineLevel="1" x14ac:dyDescent="0.3">
      <c r="A84" s="570"/>
    </row>
    <row r="85" spans="1:1" outlineLevel="1" x14ac:dyDescent="0.3">
      <c r="A85" s="570"/>
    </row>
    <row r="86" spans="1:1" outlineLevel="1" x14ac:dyDescent="0.3">
      <c r="A86" s="570"/>
    </row>
    <row r="87" spans="1:1" outlineLevel="1" x14ac:dyDescent="0.3">
      <c r="A87" s="570"/>
    </row>
    <row r="88" spans="1:1" ht="18.75" customHeight="1" outlineLevel="1" x14ac:dyDescent="0.3">
      <c r="A88" s="570"/>
    </row>
  </sheetData>
  <sheetProtection formatCells="0" formatColumns="0" formatRows="0" insertColumns="0" insertRows="0" insertHyperlinks="0" deleteColumns="0" deleteRows="0" sort="0" autoFilter="0" pivotTables="0"/>
  <mergeCells count="15">
    <mergeCell ref="B23:AF23"/>
    <mergeCell ref="B39:AF39"/>
    <mergeCell ref="B56:AF56"/>
    <mergeCell ref="B73:AF73"/>
    <mergeCell ref="D2:L2"/>
    <mergeCell ref="D3:L4"/>
    <mergeCell ref="V3:AA3"/>
    <mergeCell ref="AB3:AE3"/>
    <mergeCell ref="B2:C4"/>
    <mergeCell ref="B6:AF6"/>
    <mergeCell ref="A57:A71"/>
    <mergeCell ref="A74:A88"/>
    <mergeCell ref="A24:A37"/>
    <mergeCell ref="A40:A54"/>
    <mergeCell ref="A7:A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Q124"/>
  <sheetViews>
    <sheetView showGridLines="0" topLeftCell="A54" zoomScaleNormal="100" workbookViewId="0">
      <pane xSplit="1" topLeftCell="B1" activePane="topRight" state="frozen"/>
      <selection activeCell="H10" sqref="H10"/>
      <selection pane="topRight" activeCell="C88" sqref="C88"/>
    </sheetView>
  </sheetViews>
  <sheetFormatPr defaultColWidth="9" defaultRowHeight="16.5" outlineLevelRow="1" x14ac:dyDescent="0.3"/>
  <cols>
    <col min="1" max="1" width="3.125" style="20" customWidth="1"/>
    <col min="2" max="2" width="24.375" style="20" customWidth="1"/>
    <col min="3" max="3" width="12.375" style="86" customWidth="1"/>
    <col min="4" max="4" width="8.625" style="95" customWidth="1"/>
    <col min="5" max="5" width="11.25" style="86" customWidth="1"/>
    <col min="6" max="6" width="14.625" style="86" customWidth="1"/>
    <col min="7" max="7" width="8.5" style="91" customWidth="1"/>
    <col min="8" max="8" width="12.625" style="86" customWidth="1"/>
    <col min="9" max="9" width="12.125" style="20" customWidth="1"/>
    <col min="10" max="10" width="11.625" style="95" customWidth="1"/>
    <col min="11" max="11" width="18.5" style="95" customWidth="1"/>
    <col min="12" max="12" width="8.75" style="91" customWidth="1"/>
    <col min="13" max="13" width="12.875" style="20" customWidth="1"/>
    <col min="14" max="14" width="9" style="20"/>
    <col min="15" max="15" width="13.875" style="20" customWidth="1"/>
    <col min="16" max="16" width="12" style="20" customWidth="1"/>
    <col min="17" max="17" width="14.375" style="20" customWidth="1"/>
    <col min="18" max="16384" width="9" style="20"/>
  </cols>
  <sheetData>
    <row r="1" spans="1:14" s="76" customFormat="1" ht="11.25" customHeight="1" x14ac:dyDescent="0.3">
      <c r="A1" s="24"/>
      <c r="B1" s="23"/>
      <c r="C1" s="75"/>
      <c r="D1" s="105"/>
      <c r="E1" s="75"/>
      <c r="F1" s="75"/>
      <c r="G1" s="88"/>
      <c r="H1" s="115"/>
      <c r="I1" s="23"/>
      <c r="J1" s="105"/>
      <c r="K1" s="105"/>
      <c r="L1" s="88"/>
    </row>
    <row r="2" spans="1:14" s="76" customFormat="1" ht="73.5" customHeight="1" x14ac:dyDescent="0.35">
      <c r="A2" s="25"/>
      <c r="B2" s="608" t="s">
        <v>9</v>
      </c>
      <c r="C2" s="617" t="s">
        <v>232</v>
      </c>
      <c r="D2" s="617"/>
      <c r="E2" s="617"/>
      <c r="F2" s="617"/>
      <c r="G2" s="617"/>
      <c r="H2" s="617"/>
      <c r="I2" s="617"/>
      <c r="J2" s="617"/>
      <c r="K2" s="617"/>
      <c r="L2" s="617"/>
      <c r="M2" s="89"/>
      <c r="N2" s="89"/>
    </row>
    <row r="3" spans="1:14" s="76" customFormat="1" ht="30" customHeight="1" x14ac:dyDescent="0.3">
      <c r="A3" s="73"/>
      <c r="B3" s="608"/>
      <c r="C3" s="611" t="s">
        <v>31</v>
      </c>
      <c r="D3" s="612"/>
      <c r="E3" s="612"/>
      <c r="F3" s="612"/>
      <c r="G3" s="612"/>
      <c r="H3" s="612"/>
      <c r="I3" s="612"/>
      <c r="J3" s="612"/>
      <c r="K3" s="612"/>
      <c r="L3" s="613"/>
      <c r="M3" s="90"/>
      <c r="N3" s="90"/>
    </row>
    <row r="4" spans="1:14" s="77" customFormat="1" ht="42" customHeight="1" x14ac:dyDescent="0.3">
      <c r="B4" s="609"/>
      <c r="C4" s="614"/>
      <c r="D4" s="615"/>
      <c r="E4" s="615"/>
      <c r="F4" s="615"/>
      <c r="G4" s="615"/>
      <c r="H4" s="615"/>
      <c r="I4" s="615"/>
      <c r="J4" s="615"/>
      <c r="K4" s="615"/>
      <c r="L4" s="616"/>
    </row>
    <row r="5" spans="1:14" ht="24" customHeight="1" x14ac:dyDescent="0.3">
      <c r="B5" s="610"/>
      <c r="C5" s="610"/>
      <c r="D5" s="610"/>
      <c r="E5" s="610"/>
      <c r="F5" s="610"/>
      <c r="G5" s="610"/>
      <c r="H5" s="610"/>
    </row>
    <row r="6" spans="1:14" ht="15.75" customHeight="1" x14ac:dyDescent="0.3">
      <c r="A6" s="78"/>
      <c r="B6" s="79"/>
      <c r="C6" s="80"/>
      <c r="D6" s="96"/>
      <c r="E6" s="80"/>
      <c r="F6" s="80"/>
      <c r="G6" s="92"/>
      <c r="H6" s="80"/>
      <c r="I6" s="79"/>
      <c r="J6" s="96"/>
      <c r="K6" s="96"/>
      <c r="L6" s="92"/>
    </row>
    <row r="7" spans="1:14" s="81" customFormat="1" ht="30.75" customHeight="1" x14ac:dyDescent="0.4">
      <c r="A7" s="51"/>
      <c r="B7" s="604">
        <v>2012</v>
      </c>
      <c r="C7" s="604"/>
      <c r="D7" s="604"/>
      <c r="E7" s="604"/>
      <c r="F7" s="604"/>
      <c r="G7" s="604"/>
      <c r="H7" s="604"/>
      <c r="I7" s="604"/>
      <c r="J7" s="604"/>
      <c r="K7" s="604"/>
      <c r="L7" s="604"/>
    </row>
    <row r="8" spans="1:14" ht="30" hidden="1" customHeight="1" outlineLevel="1" x14ac:dyDescent="0.3">
      <c r="A8" s="571">
        <v>2012</v>
      </c>
      <c r="B8" s="599" t="s">
        <v>34</v>
      </c>
      <c r="C8" s="601"/>
      <c r="D8" s="601"/>
      <c r="E8" s="601"/>
      <c r="F8" s="601"/>
      <c r="G8" s="601"/>
      <c r="H8" s="601"/>
      <c r="I8" s="599" t="s">
        <v>36</v>
      </c>
      <c r="J8" s="601"/>
      <c r="K8" s="601"/>
      <c r="L8" s="601"/>
    </row>
    <row r="9" spans="1:14" s="162" customFormat="1" ht="48.75" hidden="1" customHeight="1" outlineLevel="1" x14ac:dyDescent="0.25">
      <c r="A9" s="571"/>
      <c r="B9" s="154" t="s">
        <v>35</v>
      </c>
      <c r="C9" s="155" t="s">
        <v>5</v>
      </c>
      <c r="D9" s="156" t="s">
        <v>12</v>
      </c>
      <c r="E9" s="157" t="s">
        <v>6</v>
      </c>
      <c r="F9" s="155" t="s">
        <v>79</v>
      </c>
      <c r="G9" s="158" t="s">
        <v>19</v>
      </c>
      <c r="H9" s="159" t="s">
        <v>18</v>
      </c>
      <c r="I9" s="154" t="s">
        <v>16</v>
      </c>
      <c r="J9" s="156" t="s">
        <v>12</v>
      </c>
      <c r="K9" s="156" t="s">
        <v>80</v>
      </c>
      <c r="L9" s="161" t="s">
        <v>19</v>
      </c>
    </row>
    <row r="10" spans="1:14" ht="21" hidden="1" customHeight="1" outlineLevel="1" x14ac:dyDescent="0.3">
      <c r="A10" s="571"/>
      <c r="B10" s="11" t="s">
        <v>34</v>
      </c>
      <c r="C10" s="108"/>
      <c r="D10" s="69"/>
      <c r="E10" s="62" t="e">
        <f>C10/Samantekt!C7</f>
        <v>#DIV/0!</v>
      </c>
      <c r="F10" s="112"/>
      <c r="G10" s="59" t="e">
        <f>F10/C10</f>
        <v>#DIV/0!</v>
      </c>
      <c r="H10" s="71">
        <f>(C10/1000)*15</f>
        <v>0</v>
      </c>
      <c r="I10" s="13"/>
      <c r="J10" s="109"/>
      <c r="K10" s="109"/>
      <c r="L10" s="59" t="e">
        <f>K10/J10</f>
        <v>#DIV/0!</v>
      </c>
    </row>
    <row r="11" spans="1:14" ht="21" hidden="1" customHeight="1" outlineLevel="1" x14ac:dyDescent="0.3">
      <c r="A11" s="571"/>
      <c r="B11" s="14"/>
      <c r="C11" s="108"/>
      <c r="D11" s="69"/>
      <c r="E11" s="55" t="e">
        <f>C11/Samantekt!C7</f>
        <v>#DIV/0!</v>
      </c>
      <c r="F11" s="112"/>
      <c r="G11" s="59" t="e">
        <f>F11/C11</f>
        <v>#DIV/0!</v>
      </c>
      <c r="H11" s="71">
        <f>(C11/1000)*15</f>
        <v>0</v>
      </c>
      <c r="I11" s="15"/>
      <c r="J11" s="109"/>
      <c r="K11" s="110"/>
      <c r="L11" s="59" t="e">
        <f>K11/J11</f>
        <v>#DIV/0!</v>
      </c>
    </row>
    <row r="12" spans="1:14" ht="21" hidden="1" customHeight="1" outlineLevel="1" x14ac:dyDescent="0.3">
      <c r="A12" s="571"/>
      <c r="B12" s="16"/>
      <c r="C12" s="108"/>
      <c r="D12" s="69"/>
      <c r="E12" s="62" t="e">
        <f>C12/Samantekt!C7</f>
        <v>#DIV/0!</v>
      </c>
      <c r="F12" s="113"/>
      <c r="G12" s="66" t="e">
        <f>F12/C12</f>
        <v>#DIV/0!</v>
      </c>
      <c r="H12" s="71">
        <f>(C12/1000)*15</f>
        <v>0</v>
      </c>
      <c r="I12" s="13"/>
      <c r="J12" s="109"/>
      <c r="K12" s="109"/>
      <c r="L12" s="66" t="e">
        <f>K12/J12</f>
        <v>#DIV/0!</v>
      </c>
    </row>
    <row r="13" spans="1:14" ht="21" hidden="1" customHeight="1" outlineLevel="1" x14ac:dyDescent="0.3">
      <c r="A13" s="571"/>
      <c r="B13" s="16"/>
      <c r="C13" s="107"/>
      <c r="D13" s="70"/>
      <c r="E13" s="63" t="e">
        <f>C13/Samantekt!C7</f>
        <v>#DIV/0!</v>
      </c>
      <c r="F13" s="114"/>
      <c r="G13" s="66" t="e">
        <f>F13/C13</f>
        <v>#DIV/0!</v>
      </c>
      <c r="H13" s="116">
        <f>(C13/1000)*15</f>
        <v>0</v>
      </c>
      <c r="I13" s="215"/>
      <c r="J13" s="70"/>
      <c r="K13" s="70"/>
      <c r="L13" s="66" t="e">
        <f>K13/J13</f>
        <v>#DIV/0!</v>
      </c>
    </row>
    <row r="14" spans="1:14" ht="17.25" hidden="1" outlineLevel="1" thickBot="1" x14ac:dyDescent="0.35">
      <c r="A14" s="571"/>
      <c r="B14" s="216" t="s">
        <v>108</v>
      </c>
      <c r="C14" s="217">
        <f>SUM(C10:C13)</f>
        <v>0</v>
      </c>
      <c r="D14" s="218">
        <f>SUM(D10:D13)</f>
        <v>0</v>
      </c>
      <c r="E14" s="217" t="e">
        <f>C14/Samantekt!C7</f>
        <v>#DIV/0!</v>
      </c>
      <c r="F14" s="219">
        <f>SUM(F10:F13)</f>
        <v>0</v>
      </c>
      <c r="G14" s="220" t="e">
        <f>F14/C14</f>
        <v>#DIV/0!</v>
      </c>
      <c r="H14" s="217">
        <f>SUM(H10:H13)</f>
        <v>0</v>
      </c>
      <c r="I14" s="221"/>
      <c r="J14" s="218">
        <f>SUM(J10:J13)</f>
        <v>0</v>
      </c>
      <c r="K14" s="218">
        <f>SUM(K10:K13)</f>
        <v>0</v>
      </c>
      <c r="L14" s="222" t="e">
        <f>K14/J14</f>
        <v>#DIV/0!</v>
      </c>
    </row>
    <row r="15" spans="1:14" ht="17.25" hidden="1" outlineLevel="1" thickTop="1" x14ac:dyDescent="0.3"/>
    <row r="16" spans="1:14" ht="35.25" hidden="1" customHeight="1" outlineLevel="1" x14ac:dyDescent="0.3">
      <c r="C16" s="153"/>
      <c r="D16" s="605" t="s">
        <v>84</v>
      </c>
      <c r="E16" s="606"/>
      <c r="F16" s="166"/>
    </row>
    <row r="17" spans="1:12" ht="27" hidden="1" customHeight="1" outlineLevel="1" x14ac:dyDescent="0.3">
      <c r="C17" s="152"/>
      <c r="D17" s="536">
        <f>C14*200/3333</f>
        <v>0</v>
      </c>
      <c r="E17" s="537" t="s">
        <v>71</v>
      </c>
      <c r="F17" s="165"/>
    </row>
    <row r="18" spans="1:12" collapsed="1" x14ac:dyDescent="0.3">
      <c r="A18" s="85"/>
    </row>
    <row r="19" spans="1:12" s="81" customFormat="1" ht="30.75" customHeight="1" x14ac:dyDescent="0.4">
      <c r="A19" s="51"/>
      <c r="B19" s="604">
        <v>2013</v>
      </c>
      <c r="C19" s="604"/>
      <c r="D19" s="604"/>
      <c r="E19" s="604"/>
      <c r="F19" s="604"/>
      <c r="G19" s="604"/>
      <c r="H19" s="604"/>
      <c r="I19" s="604"/>
      <c r="J19" s="604"/>
      <c r="K19" s="604"/>
      <c r="L19" s="604"/>
    </row>
    <row r="20" spans="1:12" ht="30" hidden="1" customHeight="1" outlineLevel="1" x14ac:dyDescent="0.3">
      <c r="A20" s="571">
        <v>2013</v>
      </c>
      <c r="B20" s="599" t="s">
        <v>34</v>
      </c>
      <c r="C20" s="601"/>
      <c r="D20" s="601"/>
      <c r="E20" s="601"/>
      <c r="F20" s="601"/>
      <c r="G20" s="601"/>
      <c r="H20" s="601"/>
      <c r="I20" s="599" t="s">
        <v>36</v>
      </c>
      <c r="J20" s="601"/>
      <c r="K20" s="601"/>
      <c r="L20" s="601"/>
    </row>
    <row r="21" spans="1:12" s="162" customFormat="1" ht="44.25" hidden="1" customHeight="1" outlineLevel="1" x14ac:dyDescent="0.25">
      <c r="A21" s="571"/>
      <c r="B21" s="154" t="s">
        <v>35</v>
      </c>
      <c r="C21" s="155" t="s">
        <v>5</v>
      </c>
      <c r="D21" s="156" t="s">
        <v>12</v>
      </c>
      <c r="E21" s="157" t="s">
        <v>6</v>
      </c>
      <c r="F21" s="155" t="s">
        <v>11</v>
      </c>
      <c r="G21" s="158" t="s">
        <v>19</v>
      </c>
      <c r="H21" s="159" t="s">
        <v>18</v>
      </c>
      <c r="I21" s="154" t="s">
        <v>16</v>
      </c>
      <c r="J21" s="156" t="s">
        <v>12</v>
      </c>
      <c r="K21" s="156" t="s">
        <v>80</v>
      </c>
      <c r="L21" s="161" t="s">
        <v>19</v>
      </c>
    </row>
    <row r="22" spans="1:12" ht="21" hidden="1" customHeight="1" outlineLevel="1" x14ac:dyDescent="0.3">
      <c r="A22" s="571"/>
      <c r="B22" s="11"/>
      <c r="C22" s="108"/>
      <c r="D22" s="69"/>
      <c r="E22" s="55" t="e">
        <f>C22/Samantekt!D7</f>
        <v>#DIV/0!</v>
      </c>
      <c r="F22" s="112"/>
      <c r="G22" s="59" t="e">
        <f>F22/C22</f>
        <v>#DIV/0!</v>
      </c>
      <c r="H22" s="71">
        <f>(C22/1000)*15</f>
        <v>0</v>
      </c>
      <c r="I22" s="13"/>
      <c r="J22" s="109"/>
      <c r="K22" s="109"/>
      <c r="L22" s="59" t="e">
        <f>K22/J22</f>
        <v>#DIV/0!</v>
      </c>
    </row>
    <row r="23" spans="1:12" ht="21" hidden="1" customHeight="1" outlineLevel="1" x14ac:dyDescent="0.3">
      <c r="A23" s="571"/>
      <c r="B23" s="14"/>
      <c r="C23" s="108"/>
      <c r="D23" s="69"/>
      <c r="E23" s="55" t="e">
        <f>C23/Samantekt!D7</f>
        <v>#DIV/0!</v>
      </c>
      <c r="F23" s="112"/>
      <c r="G23" s="59" t="e">
        <f>F23/C23</f>
        <v>#DIV/0!</v>
      </c>
      <c r="H23" s="71">
        <f>(C23/1000)*15</f>
        <v>0</v>
      </c>
      <c r="I23" s="15"/>
      <c r="J23" s="109"/>
      <c r="K23" s="110"/>
      <c r="L23" s="59" t="e">
        <f>K23/J23</f>
        <v>#DIV/0!</v>
      </c>
    </row>
    <row r="24" spans="1:12" ht="21" hidden="1" customHeight="1" outlineLevel="1" x14ac:dyDescent="0.3">
      <c r="A24" s="571"/>
      <c r="B24" s="16"/>
      <c r="C24" s="108"/>
      <c r="D24" s="69"/>
      <c r="E24" s="62" t="e">
        <f>C24/Samantekt!D7</f>
        <v>#DIV/0!</v>
      </c>
      <c r="F24" s="113"/>
      <c r="G24" s="66" t="e">
        <f>F24/C24</f>
        <v>#DIV/0!</v>
      </c>
      <c r="H24" s="71">
        <f>(C24/1000)*15</f>
        <v>0</v>
      </c>
      <c r="I24" s="13"/>
      <c r="J24" s="109"/>
      <c r="K24" s="109"/>
      <c r="L24" s="66" t="e">
        <f>K24/J24</f>
        <v>#DIV/0!</v>
      </c>
    </row>
    <row r="25" spans="1:12" ht="21" hidden="1" customHeight="1" outlineLevel="1" x14ac:dyDescent="0.3">
      <c r="A25" s="571"/>
      <c r="B25" s="18"/>
      <c r="C25" s="107"/>
      <c r="D25" s="70"/>
      <c r="E25" s="63" t="e">
        <f>C25/Samantekt!D7</f>
        <v>#DIV/0!</v>
      </c>
      <c r="F25" s="114"/>
      <c r="G25" s="59" t="e">
        <f>F25/C25</f>
        <v>#DIV/0!</v>
      </c>
      <c r="H25" s="71">
        <f>(C25/1000)*15</f>
        <v>0</v>
      </c>
      <c r="I25" s="13"/>
      <c r="J25" s="109"/>
      <c r="K25" s="70"/>
      <c r="L25" s="59" t="e">
        <f>K25/J25</f>
        <v>#DIV/0!</v>
      </c>
    </row>
    <row r="26" spans="1:12" ht="17.25" hidden="1" outlineLevel="1" thickBot="1" x14ac:dyDescent="0.35">
      <c r="A26" s="571"/>
      <c r="B26" s="216" t="s">
        <v>108</v>
      </c>
      <c r="C26" s="217">
        <f>SUM(C22:C25)</f>
        <v>0</v>
      </c>
      <c r="D26" s="218">
        <f>SUM(D22:D25)</f>
        <v>0</v>
      </c>
      <c r="E26" s="217" t="e">
        <f>C26/Samantekt!D7</f>
        <v>#DIV/0!</v>
      </c>
      <c r="F26" s="219">
        <f>SUM(F22:F25)</f>
        <v>0</v>
      </c>
      <c r="G26" s="220" t="e">
        <f>F26/C26</f>
        <v>#DIV/0!</v>
      </c>
      <c r="H26" s="217">
        <f>SUM(H22:H25)</f>
        <v>0</v>
      </c>
      <c r="I26" s="221"/>
      <c r="J26" s="218">
        <f>SUM(J22:J25)</f>
        <v>0</v>
      </c>
      <c r="K26" s="218">
        <f>SUM(K22:K25)</f>
        <v>0</v>
      </c>
      <c r="L26" s="222" t="e">
        <f>K26/J26</f>
        <v>#DIV/0!</v>
      </c>
    </row>
    <row r="27" spans="1:12" ht="17.25" hidden="1" customHeight="1" outlineLevel="1" thickTop="1" x14ac:dyDescent="0.3">
      <c r="D27" s="164"/>
      <c r="E27" s="163"/>
    </row>
    <row r="28" spans="1:12" ht="37.5" hidden="1" customHeight="1" outlineLevel="1" x14ac:dyDescent="0.3">
      <c r="C28" s="153"/>
      <c r="D28" s="605" t="s">
        <v>85</v>
      </c>
      <c r="E28" s="606"/>
      <c r="F28" s="166"/>
    </row>
    <row r="29" spans="1:12" ht="27" hidden="1" customHeight="1" outlineLevel="1" x14ac:dyDescent="0.3">
      <c r="C29" s="152"/>
      <c r="D29" s="536">
        <f>C26*200/3333</f>
        <v>0</v>
      </c>
      <c r="E29" s="538" t="s">
        <v>71</v>
      </c>
      <c r="F29" s="165"/>
    </row>
    <row r="30" spans="1:12" collapsed="1" x14ac:dyDescent="0.3">
      <c r="A30" s="85"/>
    </row>
    <row r="31" spans="1:12" s="81" customFormat="1" ht="30.75" customHeight="1" x14ac:dyDescent="0.4">
      <c r="A31" s="51"/>
      <c r="B31" s="604">
        <v>2014</v>
      </c>
      <c r="C31" s="604"/>
      <c r="D31" s="604"/>
      <c r="E31" s="604"/>
      <c r="F31" s="604"/>
      <c r="G31" s="604"/>
      <c r="H31" s="604"/>
      <c r="I31" s="604"/>
      <c r="J31" s="604"/>
      <c r="K31" s="604"/>
      <c r="L31" s="604"/>
    </row>
    <row r="32" spans="1:12" ht="30" hidden="1" customHeight="1" outlineLevel="1" x14ac:dyDescent="0.3">
      <c r="A32" s="571">
        <v>2014</v>
      </c>
      <c r="B32" s="607" t="s">
        <v>34</v>
      </c>
      <c r="C32" s="607"/>
      <c r="D32" s="607"/>
      <c r="E32" s="607"/>
      <c r="F32" s="607"/>
      <c r="G32" s="607"/>
      <c r="H32" s="607"/>
      <c r="I32" s="599" t="s">
        <v>36</v>
      </c>
      <c r="J32" s="599"/>
      <c r="K32" s="599"/>
      <c r="L32" s="599"/>
    </row>
    <row r="33" spans="1:12" s="162" customFormat="1" ht="37.5" hidden="1" customHeight="1" outlineLevel="1" x14ac:dyDescent="0.25">
      <c r="A33" s="571"/>
      <c r="B33" s="154" t="s">
        <v>35</v>
      </c>
      <c r="C33" s="155" t="s">
        <v>5</v>
      </c>
      <c r="D33" s="156" t="s">
        <v>12</v>
      </c>
      <c r="E33" s="157" t="s">
        <v>6</v>
      </c>
      <c r="F33" s="155" t="s">
        <v>81</v>
      </c>
      <c r="G33" s="158" t="s">
        <v>19</v>
      </c>
      <c r="H33" s="159" t="s">
        <v>18</v>
      </c>
      <c r="I33" s="154" t="s">
        <v>16</v>
      </c>
      <c r="J33" s="156" t="s">
        <v>12</v>
      </c>
      <c r="K33" s="156" t="s">
        <v>80</v>
      </c>
      <c r="L33" s="161" t="s">
        <v>19</v>
      </c>
    </row>
    <row r="34" spans="1:12" ht="21" hidden="1" customHeight="1" outlineLevel="1" x14ac:dyDescent="0.3">
      <c r="A34" s="571"/>
      <c r="B34" s="11" t="s">
        <v>265</v>
      </c>
      <c r="C34" s="108"/>
      <c r="D34" s="69"/>
      <c r="E34" s="559"/>
      <c r="F34" s="112"/>
      <c r="G34" s="59" t="e">
        <f>F34/C34</f>
        <v>#DIV/0!</v>
      </c>
      <c r="H34" s="71">
        <f>(C34/1000)*15</f>
        <v>0</v>
      </c>
      <c r="I34" s="13"/>
      <c r="J34" s="109"/>
      <c r="K34" s="109"/>
      <c r="L34" s="59" t="e">
        <f>K34/J34</f>
        <v>#DIV/0!</v>
      </c>
    </row>
    <row r="35" spans="1:12" ht="21" hidden="1" customHeight="1" outlineLevel="1" x14ac:dyDescent="0.3">
      <c r="A35" s="571"/>
      <c r="B35" s="14"/>
      <c r="C35" s="108"/>
      <c r="D35" s="69"/>
      <c r="E35" s="55" t="e">
        <f>C35/Samantekt!E7</f>
        <v>#DIV/0!</v>
      </c>
      <c r="F35" s="112"/>
      <c r="G35" s="59" t="e">
        <f>F35/C35</f>
        <v>#DIV/0!</v>
      </c>
      <c r="H35" s="71">
        <f>(C35/1000)*15</f>
        <v>0</v>
      </c>
      <c r="I35" s="15"/>
      <c r="J35" s="109"/>
      <c r="K35" s="110"/>
      <c r="L35" s="59" t="e">
        <f>K35/J35</f>
        <v>#DIV/0!</v>
      </c>
    </row>
    <row r="36" spans="1:12" ht="21" hidden="1" customHeight="1" outlineLevel="1" x14ac:dyDescent="0.3">
      <c r="A36" s="571"/>
      <c r="B36" s="16"/>
      <c r="C36" s="108"/>
      <c r="D36" s="69"/>
      <c r="E36" s="62" t="e">
        <f>C36/Samantekt!E7</f>
        <v>#DIV/0!</v>
      </c>
      <c r="F36" s="113"/>
      <c r="G36" s="66" t="e">
        <f>F36/C36</f>
        <v>#DIV/0!</v>
      </c>
      <c r="H36" s="71">
        <f>(C36/1000)*15</f>
        <v>0</v>
      </c>
      <c r="I36" s="13"/>
      <c r="J36" s="109"/>
      <c r="K36" s="109"/>
      <c r="L36" s="66" t="e">
        <f>K36/J36</f>
        <v>#DIV/0!</v>
      </c>
    </row>
    <row r="37" spans="1:12" ht="21" hidden="1" customHeight="1" outlineLevel="1" x14ac:dyDescent="0.3">
      <c r="A37" s="571"/>
      <c r="B37" s="18"/>
      <c r="C37" s="107"/>
      <c r="D37" s="70"/>
      <c r="E37" s="63" t="e">
        <f>C37/Samantekt!E7</f>
        <v>#DIV/0!</v>
      </c>
      <c r="F37" s="114"/>
      <c r="G37" s="59" t="e">
        <f>F37/C37</f>
        <v>#DIV/0!</v>
      </c>
      <c r="H37" s="71">
        <f>(C37/1000)*15</f>
        <v>0</v>
      </c>
      <c r="I37" s="13"/>
      <c r="J37" s="109"/>
      <c r="K37" s="70"/>
      <c r="L37" s="59" t="e">
        <f>K37/J37</f>
        <v>#DIV/0!</v>
      </c>
    </row>
    <row r="38" spans="1:12" ht="17.25" hidden="1" outlineLevel="1" thickBot="1" x14ac:dyDescent="0.35">
      <c r="A38" s="571"/>
      <c r="B38" s="216" t="s">
        <v>108</v>
      </c>
      <c r="C38" s="217">
        <f>SUM(C34:C37)</f>
        <v>0</v>
      </c>
      <c r="D38" s="218">
        <f>SUM(D34:D37)</f>
        <v>0</v>
      </c>
      <c r="E38" s="217" t="e">
        <f>C38/Samantekt!E7</f>
        <v>#DIV/0!</v>
      </c>
      <c r="F38" s="219">
        <f>SUM(F34:F37)</f>
        <v>0</v>
      </c>
      <c r="G38" s="220" t="e">
        <f>F38/C38</f>
        <v>#DIV/0!</v>
      </c>
      <c r="H38" s="217">
        <f>SUM(H34:H37)</f>
        <v>0</v>
      </c>
      <c r="I38" s="221"/>
      <c r="J38" s="218">
        <f>SUM(J34:J37)</f>
        <v>0</v>
      </c>
      <c r="K38" s="218">
        <f>SUM(K34:K37)</f>
        <v>0</v>
      </c>
      <c r="L38" s="222" t="e">
        <f>K38/J38</f>
        <v>#DIV/0!</v>
      </c>
    </row>
    <row r="39" spans="1:12" ht="17.25" hidden="1" outlineLevel="1" thickTop="1" x14ac:dyDescent="0.3"/>
    <row r="40" spans="1:12" ht="34.5" hidden="1" customHeight="1" outlineLevel="1" x14ac:dyDescent="0.3">
      <c r="C40" s="153"/>
      <c r="D40" s="602" t="s">
        <v>86</v>
      </c>
      <c r="E40" s="603"/>
      <c r="F40" s="166"/>
    </row>
    <row r="41" spans="1:12" ht="26.25" hidden="1" customHeight="1" outlineLevel="1" x14ac:dyDescent="0.4">
      <c r="C41" s="152"/>
      <c r="D41" s="167">
        <f>C38*200/3333</f>
        <v>0</v>
      </c>
      <c r="E41" s="205" t="s">
        <v>71</v>
      </c>
      <c r="F41" s="165"/>
    </row>
    <row r="42" spans="1:12" collapsed="1" x14ac:dyDescent="0.3">
      <c r="A42" s="85"/>
    </row>
    <row r="43" spans="1:12" s="81" customFormat="1" ht="30.75" customHeight="1" x14ac:dyDescent="0.4">
      <c r="A43" s="51"/>
      <c r="B43" s="604">
        <v>2015</v>
      </c>
      <c r="C43" s="604"/>
      <c r="D43" s="604"/>
      <c r="E43" s="604"/>
      <c r="F43" s="604"/>
      <c r="G43" s="604"/>
      <c r="H43" s="604"/>
      <c r="I43" s="604"/>
      <c r="J43" s="604"/>
      <c r="K43" s="604"/>
      <c r="L43" s="604"/>
    </row>
    <row r="44" spans="1:12" ht="30" hidden="1" customHeight="1" outlineLevel="1" x14ac:dyDescent="0.3">
      <c r="A44" s="571">
        <v>2015</v>
      </c>
      <c r="B44" s="599" t="s">
        <v>34</v>
      </c>
      <c r="C44" s="601"/>
      <c r="D44" s="601"/>
      <c r="E44" s="601"/>
      <c r="F44" s="601"/>
      <c r="G44" s="601"/>
      <c r="H44" s="601"/>
      <c r="I44" s="599" t="s">
        <v>36</v>
      </c>
      <c r="J44" s="601"/>
      <c r="K44" s="601"/>
      <c r="L44" s="601"/>
    </row>
    <row r="45" spans="1:12" s="162" customFormat="1" ht="37.5" hidden="1" customHeight="1" outlineLevel="1" x14ac:dyDescent="0.25">
      <c r="A45" s="571"/>
      <c r="B45" s="154" t="s">
        <v>35</v>
      </c>
      <c r="C45" s="155" t="s">
        <v>5</v>
      </c>
      <c r="D45" s="156" t="s">
        <v>12</v>
      </c>
      <c r="E45" s="157" t="s">
        <v>6</v>
      </c>
      <c r="F45" s="155" t="s">
        <v>81</v>
      </c>
      <c r="G45" s="158" t="s">
        <v>19</v>
      </c>
      <c r="H45" s="159" t="s">
        <v>18</v>
      </c>
      <c r="I45" s="154" t="s">
        <v>16</v>
      </c>
      <c r="J45" s="156" t="s">
        <v>12</v>
      </c>
      <c r="K45" s="156" t="s">
        <v>80</v>
      </c>
      <c r="L45" s="161" t="s">
        <v>19</v>
      </c>
    </row>
    <row r="46" spans="1:12" ht="21" hidden="1" customHeight="1" outlineLevel="1" x14ac:dyDescent="0.3">
      <c r="A46" s="571"/>
      <c r="B46" s="11"/>
      <c r="C46" s="108"/>
      <c r="D46" s="109"/>
      <c r="E46" s="55" t="e">
        <f>C46/Samantekt!F7</f>
        <v>#DIV/0!</v>
      </c>
      <c r="F46" s="112"/>
      <c r="G46" s="59" t="e">
        <f>F46/C46</f>
        <v>#DIV/0!</v>
      </c>
      <c r="H46" s="71">
        <f>(C46/1000)*15</f>
        <v>0</v>
      </c>
      <c r="I46" s="13"/>
      <c r="J46" s="109"/>
      <c r="K46" s="109"/>
      <c r="L46" s="59" t="e">
        <f>K46/J46</f>
        <v>#DIV/0!</v>
      </c>
    </row>
    <row r="47" spans="1:12" ht="21" hidden="1" customHeight="1" outlineLevel="1" x14ac:dyDescent="0.3">
      <c r="A47" s="571"/>
      <c r="B47" s="14"/>
      <c r="C47" s="111"/>
      <c r="D47" s="110"/>
      <c r="E47" s="55" t="e">
        <f>C47/Samantekt!F7</f>
        <v>#DIV/0!</v>
      </c>
      <c r="F47" s="112"/>
      <c r="G47" s="59" t="e">
        <f>F47/C47</f>
        <v>#DIV/0!</v>
      </c>
      <c r="H47" s="71">
        <f>(C47/1000)*15</f>
        <v>0</v>
      </c>
      <c r="I47" s="15"/>
      <c r="J47" s="109"/>
      <c r="K47" s="110"/>
      <c r="L47" s="59" t="e">
        <f>K47/J47</f>
        <v>#DIV/0!</v>
      </c>
    </row>
    <row r="48" spans="1:12" ht="21" hidden="1" customHeight="1" outlineLevel="1" x14ac:dyDescent="0.3">
      <c r="A48" s="571"/>
      <c r="B48" s="16"/>
      <c r="C48" s="108"/>
      <c r="D48" s="109"/>
      <c r="E48" s="62" t="e">
        <f>C48/Samantekt!F7</f>
        <v>#DIV/0!</v>
      </c>
      <c r="F48" s="113"/>
      <c r="G48" s="66" t="e">
        <f>F48/C48</f>
        <v>#DIV/0!</v>
      </c>
      <c r="H48" s="71">
        <f>(C48/1000)*15</f>
        <v>0</v>
      </c>
      <c r="I48" s="13"/>
      <c r="J48" s="109"/>
      <c r="K48" s="109"/>
      <c r="L48" s="66" t="e">
        <f>K48/J48</f>
        <v>#DIV/0!</v>
      </c>
    </row>
    <row r="49" spans="1:12" ht="21" hidden="1" customHeight="1" outlineLevel="1" x14ac:dyDescent="0.3">
      <c r="A49" s="571"/>
      <c r="B49" s="18"/>
      <c r="C49" s="107"/>
      <c r="D49" s="70"/>
      <c r="E49" s="63" t="e">
        <f>C49/Samantekt!F7</f>
        <v>#DIV/0!</v>
      </c>
      <c r="F49" s="114"/>
      <c r="G49" s="59" t="e">
        <f>F49/C49</f>
        <v>#DIV/0!</v>
      </c>
      <c r="H49" s="71">
        <f>(C49/1000)*15</f>
        <v>0</v>
      </c>
      <c r="I49" s="13"/>
      <c r="J49" s="109"/>
      <c r="K49" s="70"/>
      <c r="L49" s="59" t="e">
        <f>K49/J49</f>
        <v>#DIV/0!</v>
      </c>
    </row>
    <row r="50" spans="1:12" ht="17.25" hidden="1" outlineLevel="1" thickBot="1" x14ac:dyDescent="0.35">
      <c r="A50" s="571"/>
      <c r="B50" s="216" t="s">
        <v>108</v>
      </c>
      <c r="C50" s="217">
        <f>SUM(C46:C49)</f>
        <v>0</v>
      </c>
      <c r="D50" s="218">
        <f>SUM(D46:D49)</f>
        <v>0</v>
      </c>
      <c r="E50" s="217" t="e">
        <f>C50/Samantekt!F7</f>
        <v>#DIV/0!</v>
      </c>
      <c r="F50" s="219">
        <f>SUM(F46:F49)</f>
        <v>0</v>
      </c>
      <c r="G50" s="220" t="e">
        <f>F50/C50</f>
        <v>#DIV/0!</v>
      </c>
      <c r="H50" s="217">
        <f>SUM(H46:H49)</f>
        <v>0</v>
      </c>
      <c r="I50" s="221"/>
      <c r="J50" s="218">
        <f>SUM(J46:J49)</f>
        <v>0</v>
      </c>
      <c r="K50" s="218">
        <f>SUM(K46:K49)</f>
        <v>0</v>
      </c>
      <c r="L50" s="222" t="e">
        <f>K50/J50</f>
        <v>#DIV/0!</v>
      </c>
    </row>
    <row r="51" spans="1:12" ht="17.25" hidden="1" outlineLevel="1" thickTop="1" x14ac:dyDescent="0.3">
      <c r="A51" s="85"/>
    </row>
    <row r="52" spans="1:12" ht="50.25" hidden="1" customHeight="1" outlineLevel="1" x14ac:dyDescent="0.3">
      <c r="C52" s="153"/>
      <c r="D52" s="602" t="s">
        <v>87</v>
      </c>
      <c r="E52" s="603"/>
      <c r="F52" s="166"/>
    </row>
    <row r="53" spans="1:12" ht="42.75" hidden="1" customHeight="1" outlineLevel="1" x14ac:dyDescent="0.4">
      <c r="C53" s="152"/>
      <c r="D53" s="167">
        <f>C50*200/3333</f>
        <v>0</v>
      </c>
      <c r="E53" s="205" t="s">
        <v>71</v>
      </c>
      <c r="F53" s="165"/>
    </row>
    <row r="54" spans="1:12" collapsed="1" x14ac:dyDescent="0.3"/>
    <row r="55" spans="1:12" s="81" customFormat="1" ht="30.75" customHeight="1" x14ac:dyDescent="0.4">
      <c r="A55" s="51"/>
      <c r="B55" s="604">
        <v>2016</v>
      </c>
      <c r="C55" s="604"/>
      <c r="D55" s="604"/>
      <c r="E55" s="604"/>
      <c r="F55" s="604"/>
      <c r="G55" s="604"/>
      <c r="H55" s="604"/>
      <c r="I55" s="604"/>
      <c r="J55" s="604"/>
      <c r="K55" s="604"/>
      <c r="L55" s="604"/>
    </row>
    <row r="56" spans="1:12" ht="30" hidden="1" customHeight="1" outlineLevel="1" x14ac:dyDescent="0.3">
      <c r="A56" s="571">
        <v>2016</v>
      </c>
      <c r="B56" s="599" t="s">
        <v>34</v>
      </c>
      <c r="C56" s="601"/>
      <c r="D56" s="601"/>
      <c r="E56" s="601"/>
      <c r="F56" s="601"/>
      <c r="G56" s="601"/>
      <c r="H56" s="601"/>
      <c r="I56" s="599" t="s">
        <v>36</v>
      </c>
      <c r="J56" s="601"/>
      <c r="K56" s="601"/>
      <c r="L56" s="601"/>
    </row>
    <row r="57" spans="1:12" s="162" customFormat="1" ht="37.5" hidden="1" customHeight="1" outlineLevel="1" x14ac:dyDescent="0.25">
      <c r="A57" s="571"/>
      <c r="B57" s="154" t="s">
        <v>35</v>
      </c>
      <c r="C57" s="155" t="s">
        <v>5</v>
      </c>
      <c r="D57" s="156" t="s">
        <v>12</v>
      </c>
      <c r="E57" s="157" t="s">
        <v>6</v>
      </c>
      <c r="F57" s="155" t="s">
        <v>81</v>
      </c>
      <c r="G57" s="158" t="s">
        <v>19</v>
      </c>
      <c r="H57" s="159" t="s">
        <v>18</v>
      </c>
      <c r="I57" s="154" t="s">
        <v>16</v>
      </c>
      <c r="J57" s="156" t="s">
        <v>12</v>
      </c>
      <c r="K57" s="156" t="s">
        <v>82</v>
      </c>
      <c r="L57" s="161" t="s">
        <v>19</v>
      </c>
    </row>
    <row r="58" spans="1:12" ht="21" hidden="1" customHeight="1" outlineLevel="1" x14ac:dyDescent="0.3">
      <c r="A58" s="571"/>
      <c r="B58" s="11"/>
      <c r="C58" s="108"/>
      <c r="D58" s="109"/>
      <c r="E58" s="55" t="e">
        <f>C58/Samantekt!G7</f>
        <v>#DIV/0!</v>
      </c>
      <c r="F58" s="112"/>
      <c r="G58" s="59" t="e">
        <f>F58/C58</f>
        <v>#DIV/0!</v>
      </c>
      <c r="H58" s="71">
        <f>(C58/1000)*15</f>
        <v>0</v>
      </c>
      <c r="I58" s="13"/>
      <c r="J58" s="109"/>
      <c r="K58" s="109"/>
      <c r="L58" s="59" t="e">
        <f>K58/J58</f>
        <v>#DIV/0!</v>
      </c>
    </row>
    <row r="59" spans="1:12" ht="21" hidden="1" customHeight="1" outlineLevel="1" x14ac:dyDescent="0.3">
      <c r="A59" s="571"/>
      <c r="B59" s="14"/>
      <c r="C59" s="111"/>
      <c r="D59" s="110"/>
      <c r="E59" s="55" t="e">
        <f>C59/Samantekt!G7</f>
        <v>#DIV/0!</v>
      </c>
      <c r="F59" s="112"/>
      <c r="G59" s="59" t="e">
        <f>F59/C59</f>
        <v>#DIV/0!</v>
      </c>
      <c r="H59" s="71">
        <f>(C59/1000)*15</f>
        <v>0</v>
      </c>
      <c r="I59" s="15"/>
      <c r="J59" s="109"/>
      <c r="K59" s="110"/>
      <c r="L59" s="59" t="e">
        <f>K59/J59</f>
        <v>#DIV/0!</v>
      </c>
    </row>
    <row r="60" spans="1:12" ht="21" hidden="1" customHeight="1" outlineLevel="1" x14ac:dyDescent="0.3">
      <c r="A60" s="571"/>
      <c r="B60" s="16"/>
      <c r="C60" s="108"/>
      <c r="D60" s="109"/>
      <c r="E60" s="62" t="e">
        <f>C60/Samantekt!G7</f>
        <v>#DIV/0!</v>
      </c>
      <c r="F60" s="113"/>
      <c r="G60" s="66" t="e">
        <f>F60/C60</f>
        <v>#DIV/0!</v>
      </c>
      <c r="H60" s="71">
        <f>(C60/1000)*15</f>
        <v>0</v>
      </c>
      <c r="I60" s="13"/>
      <c r="J60" s="109"/>
      <c r="K60" s="109"/>
      <c r="L60" s="66" t="e">
        <f>K60/J60</f>
        <v>#DIV/0!</v>
      </c>
    </row>
    <row r="61" spans="1:12" ht="21" hidden="1" customHeight="1" outlineLevel="1" x14ac:dyDescent="0.3">
      <c r="A61" s="571"/>
      <c r="B61" s="18"/>
      <c r="C61" s="107"/>
      <c r="D61" s="70"/>
      <c r="E61" s="63" t="e">
        <f>C61/Samantekt!G7</f>
        <v>#DIV/0!</v>
      </c>
      <c r="F61" s="114"/>
      <c r="G61" s="59" t="e">
        <f>F61/C61</f>
        <v>#DIV/0!</v>
      </c>
      <c r="H61" s="71">
        <f>(C61/1000)*15</f>
        <v>0</v>
      </c>
      <c r="I61" s="13"/>
      <c r="J61" s="109"/>
      <c r="K61" s="70"/>
      <c r="L61" s="59" t="e">
        <f>K61/J61</f>
        <v>#DIV/0!</v>
      </c>
    </row>
    <row r="62" spans="1:12" ht="17.25" hidden="1" outlineLevel="1" thickBot="1" x14ac:dyDescent="0.35">
      <c r="A62" s="571"/>
      <c r="B62" s="216" t="s">
        <v>108</v>
      </c>
      <c r="C62" s="217">
        <f>SUM(C58:C61)</f>
        <v>0</v>
      </c>
      <c r="D62" s="218">
        <f>SUM(D58:D61)</f>
        <v>0</v>
      </c>
      <c r="E62" s="217" t="e">
        <f>C62/Samantekt!G7</f>
        <v>#DIV/0!</v>
      </c>
      <c r="F62" s="219">
        <f>SUM(F58:F61)</f>
        <v>0</v>
      </c>
      <c r="G62" s="220" t="e">
        <f>F62/C62</f>
        <v>#DIV/0!</v>
      </c>
      <c r="H62" s="217">
        <f>SUM(H58:H61)</f>
        <v>0</v>
      </c>
      <c r="I62" s="221"/>
      <c r="J62" s="218">
        <f>SUM(J58:J61)</f>
        <v>0</v>
      </c>
      <c r="K62" s="218">
        <f>SUM(K58:K61)</f>
        <v>0</v>
      </c>
      <c r="L62" s="222" t="e">
        <f>K62/J62</f>
        <v>#DIV/0!</v>
      </c>
    </row>
    <row r="63" spans="1:12" ht="17.25" hidden="1" outlineLevel="1" thickTop="1" x14ac:dyDescent="0.3">
      <c r="A63" s="85"/>
    </row>
    <row r="64" spans="1:12" ht="38.25" hidden="1" customHeight="1" outlineLevel="1" x14ac:dyDescent="0.3">
      <c r="C64" s="153"/>
      <c r="D64" s="602" t="s">
        <v>111</v>
      </c>
      <c r="E64" s="603"/>
      <c r="F64" s="166"/>
    </row>
    <row r="65" spans="1:17" ht="40.5" hidden="1" customHeight="1" outlineLevel="1" x14ac:dyDescent="0.4">
      <c r="C65" s="152"/>
      <c r="D65" s="167">
        <f>C62*200/3333</f>
        <v>0</v>
      </c>
      <c r="E65" s="205" t="s">
        <v>71</v>
      </c>
      <c r="F65" s="165"/>
    </row>
    <row r="66" spans="1:17" collapsed="1" x14ac:dyDescent="0.3"/>
    <row r="67" spans="1:17" s="81" customFormat="1" ht="30.75" customHeight="1" thickBot="1" x14ac:dyDescent="0.45">
      <c r="A67" s="150"/>
      <c r="B67" s="604">
        <v>2017</v>
      </c>
      <c r="C67" s="604"/>
      <c r="D67" s="604"/>
      <c r="E67" s="604"/>
      <c r="F67" s="604"/>
      <c r="G67" s="604"/>
      <c r="H67" s="604"/>
      <c r="I67" s="604"/>
      <c r="J67" s="604"/>
      <c r="K67" s="604"/>
      <c r="L67" s="604"/>
      <c r="M67" s="604"/>
      <c r="N67" s="604"/>
      <c r="O67" s="604"/>
      <c r="P67" s="604"/>
      <c r="Q67" s="604"/>
    </row>
    <row r="68" spans="1:17" ht="30" hidden="1" customHeight="1" outlineLevel="1" x14ac:dyDescent="0.3">
      <c r="A68" s="571">
        <v>2017</v>
      </c>
      <c r="B68" s="599" t="s">
        <v>34</v>
      </c>
      <c r="C68" s="599"/>
      <c r="D68" s="599"/>
      <c r="E68" s="599"/>
      <c r="F68" s="599"/>
      <c r="G68" s="599"/>
      <c r="H68" s="599"/>
      <c r="I68" s="599"/>
      <c r="J68" s="600"/>
      <c r="K68" s="262" t="s">
        <v>36</v>
      </c>
      <c r="L68" s="262"/>
      <c r="M68" s="262"/>
      <c r="N68" s="598"/>
      <c r="O68" s="598"/>
      <c r="P68" s="598"/>
      <c r="Q68" s="598"/>
    </row>
    <row r="69" spans="1:17" s="162" customFormat="1" ht="47.25" hidden="1" outlineLevel="1" x14ac:dyDescent="0.25">
      <c r="A69" s="571"/>
      <c r="B69" s="154" t="s">
        <v>35</v>
      </c>
      <c r="C69" s="155" t="s">
        <v>5</v>
      </c>
      <c r="D69" s="156" t="s">
        <v>12</v>
      </c>
      <c r="E69" s="157" t="s">
        <v>6</v>
      </c>
      <c r="F69" s="155" t="s">
        <v>81</v>
      </c>
      <c r="G69" s="158" t="s">
        <v>19</v>
      </c>
      <c r="H69" s="380" t="s">
        <v>151</v>
      </c>
      <c r="I69" s="380" t="s">
        <v>142</v>
      </c>
      <c r="J69" s="409" t="s">
        <v>157</v>
      </c>
      <c r="K69" s="154" t="s">
        <v>16</v>
      </c>
      <c r="L69" s="156" t="s">
        <v>12</v>
      </c>
      <c r="M69" s="156" t="s">
        <v>136</v>
      </c>
      <c r="N69" s="161" t="s">
        <v>19</v>
      </c>
      <c r="O69" s="380" t="s">
        <v>153</v>
      </c>
      <c r="P69" s="380" t="s">
        <v>142</v>
      </c>
      <c r="Q69" s="380" t="s">
        <v>152</v>
      </c>
    </row>
    <row r="70" spans="1:17" ht="21" hidden="1" customHeight="1" outlineLevel="1" x14ac:dyDescent="0.3">
      <c r="A70" s="571"/>
      <c r="B70" s="11"/>
      <c r="C70" s="335"/>
      <c r="D70" s="109"/>
      <c r="E70" s="343" t="e">
        <f>C70/Samantekt!H7</f>
        <v>#DIV/0!</v>
      </c>
      <c r="F70" s="359"/>
      <c r="G70" s="329" t="e">
        <f>F70/C70</f>
        <v>#DIV/0!</v>
      </c>
      <c r="H70" s="415"/>
      <c r="I70" s="410" t="e">
        <f>1-(E74/H70)</f>
        <v>#DIV/0!</v>
      </c>
      <c r="J70" s="416"/>
      <c r="K70" s="110"/>
      <c r="L70" s="109"/>
      <c r="M70" s="109"/>
      <c r="N70" s="329" t="e">
        <f>M70/L70</f>
        <v>#DIV/0!</v>
      </c>
      <c r="O70" s="417"/>
      <c r="P70" s="414" t="e">
        <f>N74/O70-1</f>
        <v>#DIV/0!</v>
      </c>
      <c r="Q70" s="417">
        <v>0</v>
      </c>
    </row>
    <row r="71" spans="1:17" ht="21" hidden="1" customHeight="1" outlineLevel="1" x14ac:dyDescent="0.3">
      <c r="A71" s="571"/>
      <c r="B71" s="14"/>
      <c r="C71" s="366"/>
      <c r="D71" s="110"/>
      <c r="E71" s="343" t="e">
        <f>C71/Samantekt!H7</f>
        <v>#DIV/0!</v>
      </c>
      <c r="F71" s="359"/>
      <c r="G71" s="329" t="e">
        <f>F71/C71</f>
        <v>#DIV/0!</v>
      </c>
      <c r="H71" s="411"/>
      <c r="I71" s="411"/>
      <c r="J71" s="412"/>
      <c r="K71" s="110"/>
      <c r="L71" s="109"/>
      <c r="M71" s="110"/>
      <c r="N71" s="329" t="e">
        <f>M71/L71</f>
        <v>#DIV/0!</v>
      </c>
      <c r="O71" s="411"/>
      <c r="P71" s="411"/>
      <c r="Q71" s="411"/>
    </row>
    <row r="72" spans="1:17" ht="21" hidden="1" customHeight="1" outlineLevel="1" x14ac:dyDescent="0.3">
      <c r="A72" s="571"/>
      <c r="B72" s="16"/>
      <c r="C72" s="335"/>
      <c r="D72" s="109"/>
      <c r="E72" s="343" t="e">
        <f>C72/Samantekt!H7</f>
        <v>#DIV/0!</v>
      </c>
      <c r="F72" s="360"/>
      <c r="G72" s="362" t="e">
        <f>F72/C72</f>
        <v>#DIV/0!</v>
      </c>
      <c r="H72" s="411"/>
      <c r="I72" s="411"/>
      <c r="J72" s="412"/>
      <c r="K72" s="110"/>
      <c r="L72" s="109"/>
      <c r="M72" s="109"/>
      <c r="N72" s="329" t="e">
        <f>M72/L72</f>
        <v>#DIV/0!</v>
      </c>
      <c r="O72" s="411"/>
      <c r="P72" s="411"/>
      <c r="Q72" s="411"/>
    </row>
    <row r="73" spans="1:17" ht="21" hidden="1" customHeight="1" outlineLevel="1" x14ac:dyDescent="0.3">
      <c r="A73" s="571"/>
      <c r="B73" s="18"/>
      <c r="C73" s="338"/>
      <c r="D73" s="70"/>
      <c r="E73" s="343" t="e">
        <f>C73/Samantekt!H7</f>
        <v>#DIV/0!</v>
      </c>
      <c r="F73" s="361"/>
      <c r="G73" s="329" t="e">
        <f>F73/C73</f>
        <v>#DIV/0!</v>
      </c>
      <c r="H73" s="411"/>
      <c r="I73" s="411"/>
      <c r="J73" s="413"/>
      <c r="K73" s="110"/>
      <c r="L73" s="109"/>
      <c r="M73" s="70"/>
      <c r="N73" s="329" t="e">
        <f>M73/L73</f>
        <v>#DIV/0!</v>
      </c>
      <c r="O73" s="411"/>
      <c r="P73" s="411"/>
      <c r="Q73" s="411"/>
    </row>
    <row r="74" spans="1:17" ht="17.25" hidden="1" outlineLevel="1" thickBot="1" x14ac:dyDescent="0.35">
      <c r="A74" s="571"/>
      <c r="B74" s="216" t="s">
        <v>108</v>
      </c>
      <c r="C74" s="365">
        <f>SUM(C70:C73)</f>
        <v>0</v>
      </c>
      <c r="D74" s="218">
        <f>SUM(D70:D73)</f>
        <v>0</v>
      </c>
      <c r="E74" s="365" t="e">
        <f>C74/Samantekt!H7</f>
        <v>#DIV/0!</v>
      </c>
      <c r="F74" s="230">
        <f>SUM(F70:F73)</f>
        <v>0</v>
      </c>
      <c r="G74" s="363" t="e">
        <f>F74/C74</f>
        <v>#DIV/0!</v>
      </c>
      <c r="H74" s="402"/>
      <c r="I74" s="402"/>
      <c r="J74" s="403"/>
      <c r="K74" s="221"/>
      <c r="L74" s="218">
        <f>SUM(L70:L73)</f>
        <v>0</v>
      </c>
      <c r="M74" s="218">
        <f>SUM(M70:M73)</f>
        <v>0</v>
      </c>
      <c r="N74" s="367" t="e">
        <f>M74/L74</f>
        <v>#DIV/0!</v>
      </c>
      <c r="O74" s="402"/>
      <c r="P74" s="402"/>
      <c r="Q74" s="402"/>
    </row>
    <row r="75" spans="1:17" ht="17.25" collapsed="1" thickTop="1" x14ac:dyDescent="0.3">
      <c r="A75" s="85"/>
      <c r="I75" s="290"/>
    </row>
    <row r="76" spans="1:17" s="81" customFormat="1" ht="30.75" customHeight="1" x14ac:dyDescent="0.4">
      <c r="A76" s="150"/>
      <c r="B76" s="604">
        <v>2018</v>
      </c>
      <c r="C76" s="604"/>
      <c r="D76" s="604"/>
      <c r="E76" s="604"/>
      <c r="F76" s="604"/>
      <c r="G76" s="604"/>
      <c r="H76" s="604"/>
      <c r="I76" s="604"/>
      <c r="J76" s="604"/>
      <c r="K76" s="604"/>
      <c r="L76" s="604"/>
      <c r="M76" s="604"/>
      <c r="N76" s="604"/>
      <c r="O76" s="604"/>
      <c r="P76" s="604"/>
      <c r="Q76" s="604"/>
    </row>
    <row r="77" spans="1:17" ht="30" hidden="1" customHeight="1" outlineLevel="1" x14ac:dyDescent="0.3">
      <c r="A77" s="571">
        <v>2018</v>
      </c>
      <c r="B77" s="599" t="s">
        <v>34</v>
      </c>
      <c r="C77" s="599"/>
      <c r="D77" s="599"/>
      <c r="E77" s="599"/>
      <c r="F77" s="599"/>
      <c r="G77" s="599"/>
      <c r="H77" s="599"/>
      <c r="I77" s="599"/>
      <c r="J77" s="600"/>
      <c r="K77" s="262" t="s">
        <v>36</v>
      </c>
      <c r="L77" s="262"/>
      <c r="M77" s="262"/>
      <c r="N77" s="598"/>
      <c r="O77" s="598"/>
      <c r="P77" s="598"/>
      <c r="Q77" s="598"/>
    </row>
    <row r="78" spans="1:17" s="162" customFormat="1" ht="47.25" hidden="1" outlineLevel="1" x14ac:dyDescent="0.25">
      <c r="A78" s="571"/>
      <c r="B78" s="154" t="s">
        <v>35</v>
      </c>
      <c r="C78" s="155" t="s">
        <v>5</v>
      </c>
      <c r="D78" s="156" t="s">
        <v>12</v>
      </c>
      <c r="E78" s="157" t="s">
        <v>6</v>
      </c>
      <c r="F78" s="155" t="s">
        <v>81</v>
      </c>
      <c r="G78" s="158" t="s">
        <v>19</v>
      </c>
      <c r="H78" s="380" t="s">
        <v>157</v>
      </c>
      <c r="I78" s="380" t="s">
        <v>144</v>
      </c>
      <c r="J78" s="409" t="s">
        <v>158</v>
      </c>
      <c r="K78" s="154" t="s">
        <v>16</v>
      </c>
      <c r="L78" s="156" t="s">
        <v>12</v>
      </c>
      <c r="M78" s="156" t="s">
        <v>136</v>
      </c>
      <c r="N78" s="161" t="s">
        <v>19</v>
      </c>
      <c r="O78" s="380" t="s">
        <v>152</v>
      </c>
      <c r="P78" s="380" t="s">
        <v>144</v>
      </c>
      <c r="Q78" s="380" t="s">
        <v>154</v>
      </c>
    </row>
    <row r="79" spans="1:17" ht="21" hidden="1" customHeight="1" outlineLevel="1" x14ac:dyDescent="0.3">
      <c r="A79" s="571"/>
      <c r="B79" s="11"/>
      <c r="C79" s="335"/>
      <c r="D79" s="109"/>
      <c r="E79" s="343" t="e">
        <f>C79/Samantekt!I7</f>
        <v>#DIV/0!</v>
      </c>
      <c r="F79" s="359"/>
      <c r="G79" s="329" t="e">
        <f>F79/C79</f>
        <v>#DIV/0!</v>
      </c>
      <c r="H79" s="531">
        <f>J70</f>
        <v>0</v>
      </c>
      <c r="I79" s="410" t="e">
        <f>1-(E83/H79)</f>
        <v>#DIV/0!</v>
      </c>
      <c r="J79" s="416"/>
      <c r="K79" s="110"/>
      <c r="L79" s="109"/>
      <c r="M79" s="109"/>
      <c r="N79" s="329" t="e">
        <f>M79/L79</f>
        <v>#DIV/0!</v>
      </c>
      <c r="O79" s="532">
        <f>Q70</f>
        <v>0</v>
      </c>
      <c r="P79" s="414" t="e">
        <f>N83/O79-1</f>
        <v>#DIV/0!</v>
      </c>
      <c r="Q79" s="417">
        <v>0</v>
      </c>
    </row>
    <row r="80" spans="1:17" ht="21" hidden="1" customHeight="1" outlineLevel="1" x14ac:dyDescent="0.3">
      <c r="A80" s="571"/>
      <c r="B80" s="14"/>
      <c r="C80" s="366"/>
      <c r="D80" s="110"/>
      <c r="E80" s="343" t="e">
        <f>C80/Samantekt!I7</f>
        <v>#DIV/0!</v>
      </c>
      <c r="F80" s="359"/>
      <c r="G80" s="329" t="e">
        <f>F80/C80</f>
        <v>#DIV/0!</v>
      </c>
      <c r="H80" s="411"/>
      <c r="I80" s="411"/>
      <c r="J80" s="412"/>
      <c r="K80" s="110"/>
      <c r="L80" s="109"/>
      <c r="M80" s="110"/>
      <c r="N80" s="329" t="e">
        <f>M80/L80</f>
        <v>#DIV/0!</v>
      </c>
      <c r="O80" s="411"/>
      <c r="P80" s="411"/>
      <c r="Q80" s="411"/>
    </row>
    <row r="81" spans="1:17" ht="21" hidden="1" customHeight="1" outlineLevel="1" x14ac:dyDescent="0.3">
      <c r="A81" s="571"/>
      <c r="B81" s="16"/>
      <c r="C81" s="335"/>
      <c r="D81" s="109"/>
      <c r="E81" s="343" t="e">
        <f>C81/Samantekt!I7</f>
        <v>#DIV/0!</v>
      </c>
      <c r="F81" s="360"/>
      <c r="G81" s="362" t="e">
        <f>F81/C81</f>
        <v>#DIV/0!</v>
      </c>
      <c r="H81" s="411"/>
      <c r="I81" s="411"/>
      <c r="J81" s="412"/>
      <c r="K81" s="110"/>
      <c r="L81" s="109"/>
      <c r="M81" s="109"/>
      <c r="N81" s="329" t="e">
        <f>M81/L81</f>
        <v>#DIV/0!</v>
      </c>
      <c r="O81" s="411"/>
      <c r="P81" s="411"/>
      <c r="Q81" s="411"/>
    </row>
    <row r="82" spans="1:17" ht="21" hidden="1" customHeight="1" outlineLevel="1" x14ac:dyDescent="0.3">
      <c r="A82" s="571"/>
      <c r="B82" s="18"/>
      <c r="C82" s="338"/>
      <c r="D82" s="70"/>
      <c r="E82" s="343" t="e">
        <f>C82/Samantekt!I7</f>
        <v>#DIV/0!</v>
      </c>
      <c r="F82" s="361"/>
      <c r="G82" s="329" t="e">
        <f>F82/C82</f>
        <v>#DIV/0!</v>
      </c>
      <c r="H82" s="411"/>
      <c r="I82" s="411"/>
      <c r="J82" s="413"/>
      <c r="K82" s="110"/>
      <c r="L82" s="109"/>
      <c r="M82" s="70"/>
      <c r="N82" s="329" t="e">
        <f>M82/L82</f>
        <v>#DIV/0!</v>
      </c>
      <c r="O82" s="411"/>
      <c r="P82" s="411"/>
      <c r="Q82" s="411"/>
    </row>
    <row r="83" spans="1:17" ht="17.25" hidden="1" outlineLevel="1" thickBot="1" x14ac:dyDescent="0.35">
      <c r="A83" s="571"/>
      <c r="B83" s="216" t="s">
        <v>108</v>
      </c>
      <c r="C83" s="365">
        <f>SUM(C79:C82)</f>
        <v>0</v>
      </c>
      <c r="D83" s="218">
        <f>SUM(D79:D82)</f>
        <v>0</v>
      </c>
      <c r="E83" s="365" t="e">
        <f>C83/Samantekt!I7</f>
        <v>#DIV/0!</v>
      </c>
      <c r="F83" s="230">
        <f>SUM(F79:F82)</f>
        <v>0</v>
      </c>
      <c r="G83" s="363" t="e">
        <f>F83/C83</f>
        <v>#DIV/0!</v>
      </c>
      <c r="H83" s="402"/>
      <c r="I83" s="402"/>
      <c r="J83" s="403"/>
      <c r="K83" s="221"/>
      <c r="L83" s="218">
        <f>SUM(L79:L82)</f>
        <v>0</v>
      </c>
      <c r="M83" s="218">
        <f>SUM(M79:M82)</f>
        <v>0</v>
      </c>
      <c r="N83" s="367" t="e">
        <f>M83/L83</f>
        <v>#DIV/0!</v>
      </c>
      <c r="O83" s="402"/>
      <c r="P83" s="402"/>
      <c r="Q83" s="402"/>
    </row>
    <row r="84" spans="1:17" collapsed="1" x14ac:dyDescent="0.3"/>
    <row r="85" spans="1:17" s="81" customFormat="1" ht="30.75" customHeight="1" x14ac:dyDescent="0.4">
      <c r="A85" s="150"/>
      <c r="B85" s="604">
        <v>2019</v>
      </c>
      <c r="C85" s="604"/>
      <c r="D85" s="604"/>
      <c r="E85" s="604"/>
      <c r="F85" s="604"/>
      <c r="G85" s="604"/>
      <c r="H85" s="604"/>
      <c r="I85" s="604"/>
      <c r="J85" s="604"/>
      <c r="K85" s="604"/>
      <c r="L85" s="604"/>
      <c r="M85" s="604"/>
      <c r="N85" s="604"/>
      <c r="O85" s="604"/>
      <c r="P85" s="604"/>
      <c r="Q85" s="604"/>
    </row>
    <row r="86" spans="1:17" ht="30" customHeight="1" outlineLevel="1" x14ac:dyDescent="0.3">
      <c r="A86" s="571">
        <v>2019</v>
      </c>
      <c r="B86" s="599" t="s">
        <v>34</v>
      </c>
      <c r="C86" s="599"/>
      <c r="D86" s="599"/>
      <c r="E86" s="599"/>
      <c r="F86" s="599"/>
      <c r="G86" s="599"/>
      <c r="H86" s="599"/>
      <c r="I86" s="599"/>
      <c r="J86" s="600"/>
      <c r="K86" s="262" t="s">
        <v>36</v>
      </c>
      <c r="L86" s="262"/>
      <c r="M86" s="262"/>
      <c r="N86" s="598"/>
      <c r="O86" s="598"/>
      <c r="P86" s="598"/>
      <c r="Q86" s="598"/>
    </row>
    <row r="87" spans="1:17" s="162" customFormat="1" ht="47.25" outlineLevel="1" x14ac:dyDescent="0.25">
      <c r="A87" s="571"/>
      <c r="B87" s="154" t="s">
        <v>35</v>
      </c>
      <c r="C87" s="155" t="s">
        <v>5</v>
      </c>
      <c r="D87" s="156" t="s">
        <v>12</v>
      </c>
      <c r="E87" s="157" t="s">
        <v>6</v>
      </c>
      <c r="F87" s="155" t="s">
        <v>81</v>
      </c>
      <c r="G87" s="158" t="s">
        <v>19</v>
      </c>
      <c r="H87" s="380" t="s">
        <v>158</v>
      </c>
      <c r="I87" s="380" t="s">
        <v>145</v>
      </c>
      <c r="J87" s="409" t="s">
        <v>159</v>
      </c>
      <c r="K87" s="154" t="s">
        <v>16</v>
      </c>
      <c r="L87" s="156" t="s">
        <v>12</v>
      </c>
      <c r="M87" s="156" t="s">
        <v>136</v>
      </c>
      <c r="N87" s="161" t="s">
        <v>19</v>
      </c>
      <c r="O87" s="380" t="s">
        <v>154</v>
      </c>
      <c r="P87" s="380" t="s">
        <v>145</v>
      </c>
      <c r="Q87" s="380" t="s">
        <v>155</v>
      </c>
    </row>
    <row r="88" spans="1:17" ht="21" customHeight="1" outlineLevel="1" x14ac:dyDescent="0.3">
      <c r="A88" s="571"/>
      <c r="B88" s="11"/>
      <c r="C88" s="335"/>
      <c r="D88" s="109"/>
      <c r="E88" s="343" t="e">
        <f>C88/Samantekt!J7</f>
        <v>#DIV/0!</v>
      </c>
      <c r="F88" s="359"/>
      <c r="G88" s="329" t="e">
        <f>F88/C88</f>
        <v>#DIV/0!</v>
      </c>
      <c r="H88" s="533">
        <f>J79</f>
        <v>0</v>
      </c>
      <c r="I88" s="410" t="e">
        <f>1-(E92/H88)</f>
        <v>#DIV/0!</v>
      </c>
      <c r="J88" s="416">
        <v>0</v>
      </c>
      <c r="K88" s="110"/>
      <c r="L88" s="109"/>
      <c r="M88" s="109"/>
      <c r="N88" s="329" t="e">
        <f>M88/L88</f>
        <v>#DIV/0!</v>
      </c>
      <c r="O88" s="532">
        <f>Q79</f>
        <v>0</v>
      </c>
      <c r="P88" s="414" t="e">
        <f>N92/O88-1</f>
        <v>#DIV/0!</v>
      </c>
      <c r="Q88" s="417">
        <v>0</v>
      </c>
    </row>
    <row r="89" spans="1:17" ht="21" customHeight="1" outlineLevel="1" x14ac:dyDescent="0.3">
      <c r="A89" s="571"/>
      <c r="B89" s="14"/>
      <c r="C89" s="366"/>
      <c r="D89" s="110"/>
      <c r="E89" s="343" t="e">
        <f>C89/Samantekt!J7</f>
        <v>#DIV/0!</v>
      </c>
      <c r="F89" s="359"/>
      <c r="G89" s="329" t="e">
        <f>F89/C89</f>
        <v>#DIV/0!</v>
      </c>
      <c r="H89" s="411"/>
      <c r="I89" s="411"/>
      <c r="J89" s="412"/>
      <c r="K89" s="110"/>
      <c r="L89" s="109"/>
      <c r="M89" s="110"/>
      <c r="N89" s="329" t="e">
        <f>M89/L89</f>
        <v>#DIV/0!</v>
      </c>
      <c r="O89" s="411"/>
      <c r="P89" s="411"/>
      <c r="Q89" s="411"/>
    </row>
    <row r="90" spans="1:17" ht="21" customHeight="1" outlineLevel="1" x14ac:dyDescent="0.3">
      <c r="A90" s="571"/>
      <c r="B90" s="16"/>
      <c r="C90" s="335"/>
      <c r="D90" s="109"/>
      <c r="E90" s="343" t="e">
        <f>C90/Samantekt!J7</f>
        <v>#DIV/0!</v>
      </c>
      <c r="F90" s="360"/>
      <c r="G90" s="362" t="e">
        <f>F90/C90</f>
        <v>#DIV/0!</v>
      </c>
      <c r="H90" s="411"/>
      <c r="I90" s="411"/>
      <c r="J90" s="412"/>
      <c r="K90" s="110"/>
      <c r="L90" s="109"/>
      <c r="M90" s="109"/>
      <c r="N90" s="329" t="e">
        <f>M90/L90</f>
        <v>#DIV/0!</v>
      </c>
      <c r="O90" s="411"/>
      <c r="P90" s="411"/>
      <c r="Q90" s="411"/>
    </row>
    <row r="91" spans="1:17" ht="21" customHeight="1" outlineLevel="1" x14ac:dyDescent="0.3">
      <c r="A91" s="571"/>
      <c r="B91" s="18"/>
      <c r="C91" s="338"/>
      <c r="D91" s="70"/>
      <c r="E91" s="343" t="e">
        <f>C91/Samantekt!J7</f>
        <v>#DIV/0!</v>
      </c>
      <c r="F91" s="361"/>
      <c r="G91" s="329" t="e">
        <f>F91/C91</f>
        <v>#DIV/0!</v>
      </c>
      <c r="H91" s="411"/>
      <c r="I91" s="411"/>
      <c r="J91" s="413"/>
      <c r="K91" s="110"/>
      <c r="L91" s="109"/>
      <c r="M91" s="70"/>
      <c r="N91" s="329" t="e">
        <f>M91/L91</f>
        <v>#DIV/0!</v>
      </c>
      <c r="O91" s="411"/>
      <c r="P91" s="411"/>
      <c r="Q91" s="411"/>
    </row>
    <row r="92" spans="1:17" ht="17.25" outlineLevel="1" thickBot="1" x14ac:dyDescent="0.35">
      <c r="A92" s="571"/>
      <c r="B92" s="216" t="s">
        <v>108</v>
      </c>
      <c r="C92" s="365">
        <f>SUM(C88:C91)</f>
        <v>0</v>
      </c>
      <c r="D92" s="218">
        <f>SUM(D88:D91)</f>
        <v>0</v>
      </c>
      <c r="E92" s="365" t="e">
        <f>C92/Samantekt!J7</f>
        <v>#DIV/0!</v>
      </c>
      <c r="F92" s="230">
        <f>SUM(F88:F91)</f>
        <v>0</v>
      </c>
      <c r="G92" s="363" t="e">
        <f>F92/C92</f>
        <v>#DIV/0!</v>
      </c>
      <c r="H92" s="402"/>
      <c r="I92" s="402"/>
      <c r="J92" s="403"/>
      <c r="K92" s="221"/>
      <c r="L92" s="218">
        <f>SUM(L88:L91)</f>
        <v>0</v>
      </c>
      <c r="M92" s="218">
        <f>SUM(M88:M91)</f>
        <v>0</v>
      </c>
      <c r="N92" s="367" t="e">
        <f>M92/L92</f>
        <v>#DIV/0!</v>
      </c>
      <c r="O92" s="402"/>
      <c r="P92" s="402"/>
      <c r="Q92" s="402"/>
    </row>
    <row r="93" spans="1:17" ht="17.25" thickTop="1" x14ac:dyDescent="0.3"/>
    <row r="95" spans="1:17" s="81" customFormat="1" ht="30.75" customHeight="1" x14ac:dyDescent="0.4">
      <c r="A95" s="150"/>
      <c r="B95" s="604">
        <v>2020</v>
      </c>
      <c r="C95" s="604"/>
      <c r="D95" s="604"/>
      <c r="E95" s="604"/>
      <c r="F95" s="604"/>
      <c r="G95" s="604"/>
      <c r="H95" s="604"/>
      <c r="I95" s="604"/>
      <c r="J95" s="604"/>
      <c r="K95" s="604"/>
      <c r="L95" s="604"/>
      <c r="M95" s="604"/>
      <c r="N95" s="604"/>
      <c r="O95" s="604"/>
      <c r="P95" s="604"/>
      <c r="Q95" s="604"/>
    </row>
    <row r="96" spans="1:17" ht="30" hidden="1" customHeight="1" outlineLevel="1" x14ac:dyDescent="0.3">
      <c r="A96" s="571">
        <v>2020</v>
      </c>
      <c r="B96" s="599" t="s">
        <v>34</v>
      </c>
      <c r="C96" s="599"/>
      <c r="D96" s="599"/>
      <c r="E96" s="599"/>
      <c r="F96" s="599"/>
      <c r="G96" s="599"/>
      <c r="H96" s="599"/>
      <c r="I96" s="599"/>
      <c r="J96" s="600"/>
      <c r="K96" s="262" t="s">
        <v>36</v>
      </c>
      <c r="L96" s="262"/>
      <c r="M96" s="262"/>
      <c r="N96" s="598"/>
      <c r="O96" s="598"/>
      <c r="P96" s="598"/>
      <c r="Q96" s="598"/>
    </row>
    <row r="97" spans="1:17" s="162" customFormat="1" ht="47.25" hidden="1" outlineLevel="1" x14ac:dyDescent="0.25">
      <c r="A97" s="571"/>
      <c r="B97" s="154" t="s">
        <v>35</v>
      </c>
      <c r="C97" s="155" t="s">
        <v>5</v>
      </c>
      <c r="D97" s="156" t="s">
        <v>12</v>
      </c>
      <c r="E97" s="157" t="s">
        <v>6</v>
      </c>
      <c r="F97" s="155" t="s">
        <v>81</v>
      </c>
      <c r="G97" s="158" t="s">
        <v>19</v>
      </c>
      <c r="H97" s="380" t="s">
        <v>159</v>
      </c>
      <c r="I97" s="380" t="s">
        <v>146</v>
      </c>
      <c r="J97" s="409" t="s">
        <v>160</v>
      </c>
      <c r="K97" s="154" t="s">
        <v>16</v>
      </c>
      <c r="L97" s="156" t="s">
        <v>12</v>
      </c>
      <c r="M97" s="156" t="s">
        <v>136</v>
      </c>
      <c r="N97" s="161" t="s">
        <v>19</v>
      </c>
      <c r="O97" s="380" t="s">
        <v>155</v>
      </c>
      <c r="P97" s="380" t="s">
        <v>146</v>
      </c>
      <c r="Q97" s="380" t="s">
        <v>156</v>
      </c>
    </row>
    <row r="98" spans="1:17" ht="21" hidden="1" customHeight="1" outlineLevel="1" x14ac:dyDescent="0.3">
      <c r="A98" s="571"/>
      <c r="B98" s="11"/>
      <c r="C98" s="335"/>
      <c r="D98" s="109"/>
      <c r="E98" s="343" t="e">
        <f>C98/Samantekt!K7</f>
        <v>#DIV/0!</v>
      </c>
      <c r="F98" s="359"/>
      <c r="G98" s="329" t="e">
        <f>F98/C98</f>
        <v>#DIV/0!</v>
      </c>
      <c r="H98" s="531">
        <f>J88</f>
        <v>0</v>
      </c>
      <c r="I98" s="410" t="e">
        <f>1-(E102/H98)</f>
        <v>#DIV/0!</v>
      </c>
      <c r="J98" s="416">
        <v>0</v>
      </c>
      <c r="K98" s="110"/>
      <c r="L98" s="109"/>
      <c r="M98" s="109"/>
      <c r="N98" s="329" t="e">
        <f>M98/L98</f>
        <v>#DIV/0!</v>
      </c>
      <c r="O98" s="532">
        <f>Q88</f>
        <v>0</v>
      </c>
      <c r="P98" s="414" t="e">
        <f>N102/O98-1</f>
        <v>#DIV/0!</v>
      </c>
      <c r="Q98" s="417">
        <v>0</v>
      </c>
    </row>
    <row r="99" spans="1:17" ht="21" hidden="1" customHeight="1" outlineLevel="1" x14ac:dyDescent="0.3">
      <c r="A99" s="571"/>
      <c r="B99" s="14"/>
      <c r="C99" s="366"/>
      <c r="D99" s="110"/>
      <c r="E99" s="343" t="e">
        <f>C99/Samantekt!K7</f>
        <v>#DIV/0!</v>
      </c>
      <c r="F99" s="359"/>
      <c r="G99" s="329" t="e">
        <f>F99/C99</f>
        <v>#DIV/0!</v>
      </c>
      <c r="H99" s="411"/>
      <c r="I99" s="411"/>
      <c r="J99" s="412"/>
      <c r="K99" s="110"/>
      <c r="L99" s="109"/>
      <c r="M99" s="110"/>
      <c r="N99" s="329" t="e">
        <f>M99/L99</f>
        <v>#DIV/0!</v>
      </c>
      <c r="O99" s="411"/>
      <c r="P99" s="411"/>
      <c r="Q99" s="411"/>
    </row>
    <row r="100" spans="1:17" ht="21" hidden="1" customHeight="1" outlineLevel="1" x14ac:dyDescent="0.3">
      <c r="A100" s="571"/>
      <c r="B100" s="16"/>
      <c r="C100" s="335"/>
      <c r="D100" s="109"/>
      <c r="E100" s="343" t="e">
        <f>C100/Samantekt!K7</f>
        <v>#DIV/0!</v>
      </c>
      <c r="F100" s="360"/>
      <c r="G100" s="362" t="e">
        <f>F100/C100</f>
        <v>#DIV/0!</v>
      </c>
      <c r="H100" s="411"/>
      <c r="I100" s="411"/>
      <c r="J100" s="412"/>
      <c r="K100" s="110"/>
      <c r="L100" s="109"/>
      <c r="M100" s="109"/>
      <c r="N100" s="329" t="e">
        <f>M100/L100</f>
        <v>#DIV/0!</v>
      </c>
      <c r="O100" s="411"/>
      <c r="P100" s="411"/>
      <c r="Q100" s="411"/>
    </row>
    <row r="101" spans="1:17" ht="21" hidden="1" customHeight="1" outlineLevel="1" x14ac:dyDescent="0.3">
      <c r="A101" s="571"/>
      <c r="B101" s="18"/>
      <c r="C101" s="338"/>
      <c r="D101" s="70"/>
      <c r="E101" s="343" t="e">
        <f>C101/Samantekt!K7</f>
        <v>#DIV/0!</v>
      </c>
      <c r="F101" s="361"/>
      <c r="G101" s="329" t="e">
        <f>F101/C101</f>
        <v>#DIV/0!</v>
      </c>
      <c r="H101" s="411"/>
      <c r="I101" s="411"/>
      <c r="J101" s="413"/>
      <c r="K101" s="110"/>
      <c r="L101" s="109"/>
      <c r="M101" s="70"/>
      <c r="N101" s="329" t="e">
        <f>M101/L101</f>
        <v>#DIV/0!</v>
      </c>
      <c r="O101" s="411"/>
      <c r="P101" s="411"/>
      <c r="Q101" s="411"/>
    </row>
    <row r="102" spans="1:17" ht="17.25" hidden="1" outlineLevel="1" thickBot="1" x14ac:dyDescent="0.35">
      <c r="A102" s="571"/>
      <c r="B102" s="216" t="s">
        <v>108</v>
      </c>
      <c r="C102" s="365">
        <f>SUM(C98:C101)</f>
        <v>0</v>
      </c>
      <c r="D102" s="218">
        <f>SUM(D98:D101)</f>
        <v>0</v>
      </c>
      <c r="E102" s="365" t="e">
        <f>C102/Samantekt!K7</f>
        <v>#DIV/0!</v>
      </c>
      <c r="F102" s="230">
        <f>SUM(F98:F101)</f>
        <v>0</v>
      </c>
      <c r="G102" s="363" t="e">
        <f>F102/C102</f>
        <v>#DIV/0!</v>
      </c>
      <c r="H102" s="402"/>
      <c r="I102" s="402"/>
      <c r="J102" s="403"/>
      <c r="K102" s="221"/>
      <c r="L102" s="218">
        <f>SUM(L98:L101)</f>
        <v>0</v>
      </c>
      <c r="M102" s="218">
        <f>SUM(M98:M101)</f>
        <v>0</v>
      </c>
      <c r="N102" s="367" t="e">
        <f>M102/L102</f>
        <v>#DIV/0!</v>
      </c>
      <c r="O102" s="402"/>
      <c r="P102" s="402"/>
      <c r="Q102" s="402"/>
    </row>
    <row r="103" spans="1:17" collapsed="1" x14ac:dyDescent="0.3"/>
    <row r="105" spans="1:17" s="81" customFormat="1" ht="30.75" customHeight="1" x14ac:dyDescent="0.4">
      <c r="A105" s="150"/>
      <c r="B105" s="604">
        <v>2021</v>
      </c>
      <c r="C105" s="604"/>
      <c r="D105" s="604"/>
      <c r="E105" s="604"/>
      <c r="F105" s="604"/>
      <c r="G105" s="604"/>
      <c r="H105" s="604"/>
      <c r="I105" s="604"/>
      <c r="J105" s="604"/>
      <c r="K105" s="604"/>
      <c r="L105" s="604"/>
      <c r="M105" s="604"/>
      <c r="N105" s="604"/>
      <c r="O105" s="604"/>
      <c r="P105" s="604"/>
      <c r="Q105" s="604"/>
    </row>
    <row r="106" spans="1:17" ht="18.75" hidden="1" outlineLevel="1" x14ac:dyDescent="0.3">
      <c r="A106" s="571">
        <v>2021</v>
      </c>
      <c r="B106" s="599" t="s">
        <v>34</v>
      </c>
      <c r="C106" s="599"/>
      <c r="D106" s="599"/>
      <c r="E106" s="599"/>
      <c r="F106" s="599"/>
      <c r="G106" s="599"/>
      <c r="H106" s="599"/>
      <c r="I106" s="599"/>
      <c r="J106" s="600"/>
      <c r="K106" s="262" t="s">
        <v>36</v>
      </c>
      <c r="L106" s="262"/>
      <c r="M106" s="262"/>
      <c r="N106" s="598"/>
      <c r="O106" s="598"/>
      <c r="P106" s="598"/>
      <c r="Q106" s="598"/>
    </row>
    <row r="107" spans="1:17" ht="48" hidden="1" outlineLevel="1" x14ac:dyDescent="0.3">
      <c r="A107" s="571"/>
      <c r="B107" s="154" t="s">
        <v>35</v>
      </c>
      <c r="C107" s="155" t="s">
        <v>5</v>
      </c>
      <c r="D107" s="156" t="s">
        <v>12</v>
      </c>
      <c r="E107" s="157" t="s">
        <v>6</v>
      </c>
      <c r="F107" s="155" t="s">
        <v>81</v>
      </c>
      <c r="G107" s="158" t="s">
        <v>19</v>
      </c>
      <c r="H107" s="380" t="s">
        <v>160</v>
      </c>
      <c r="I107" s="380" t="s">
        <v>146</v>
      </c>
      <c r="J107" s="409" t="s">
        <v>221</v>
      </c>
      <c r="K107" s="154" t="s">
        <v>16</v>
      </c>
      <c r="L107" s="156" t="s">
        <v>12</v>
      </c>
      <c r="M107" s="156" t="s">
        <v>136</v>
      </c>
      <c r="N107" s="161" t="s">
        <v>19</v>
      </c>
      <c r="O107" s="380" t="s">
        <v>156</v>
      </c>
      <c r="P107" s="380" t="s">
        <v>146</v>
      </c>
      <c r="Q107" s="380" t="s">
        <v>222</v>
      </c>
    </row>
    <row r="108" spans="1:17" hidden="1" outlineLevel="1" x14ac:dyDescent="0.3">
      <c r="A108" s="571"/>
      <c r="B108" s="11"/>
      <c r="C108" s="335"/>
      <c r="D108" s="109"/>
      <c r="E108" s="343" t="e">
        <f>C108/Samantekt!K17</f>
        <v>#DIV/0!</v>
      </c>
      <c r="F108" s="359"/>
      <c r="G108" s="329" t="e">
        <f>F108/C108</f>
        <v>#DIV/0!</v>
      </c>
      <c r="H108" s="531">
        <f>J98</f>
        <v>0</v>
      </c>
      <c r="I108" s="410" t="e">
        <f>1-(E112/H108)</f>
        <v>#DIV/0!</v>
      </c>
      <c r="J108" s="416">
        <v>0</v>
      </c>
      <c r="K108" s="110"/>
      <c r="L108" s="109"/>
      <c r="M108" s="109"/>
      <c r="N108" s="329" t="e">
        <f>M108/L108</f>
        <v>#DIV/0!</v>
      </c>
      <c r="O108" s="532">
        <f>Q98</f>
        <v>0</v>
      </c>
      <c r="P108" s="414" t="e">
        <f>N112/O108-1</f>
        <v>#DIV/0!</v>
      </c>
      <c r="Q108" s="417">
        <v>0</v>
      </c>
    </row>
    <row r="109" spans="1:17" hidden="1" outlineLevel="1" x14ac:dyDescent="0.3">
      <c r="A109" s="571"/>
      <c r="B109" s="14"/>
      <c r="C109" s="366"/>
      <c r="D109" s="110"/>
      <c r="E109" s="343" t="e">
        <f>C109/Samantekt!K17</f>
        <v>#DIV/0!</v>
      </c>
      <c r="F109" s="359"/>
      <c r="G109" s="329" t="e">
        <f>F109/C109</f>
        <v>#DIV/0!</v>
      </c>
      <c r="H109" s="411"/>
      <c r="I109" s="411"/>
      <c r="J109" s="412"/>
      <c r="K109" s="110"/>
      <c r="L109" s="109"/>
      <c r="M109" s="110"/>
      <c r="N109" s="329" t="e">
        <f>M109/L109</f>
        <v>#DIV/0!</v>
      </c>
      <c r="O109" s="411"/>
      <c r="P109" s="411"/>
      <c r="Q109" s="411"/>
    </row>
    <row r="110" spans="1:17" hidden="1" outlineLevel="1" x14ac:dyDescent="0.3">
      <c r="A110" s="571"/>
      <c r="B110" s="16"/>
      <c r="C110" s="335"/>
      <c r="D110" s="109"/>
      <c r="E110" s="343" t="e">
        <f>C110/Samantekt!K17</f>
        <v>#DIV/0!</v>
      </c>
      <c r="F110" s="360"/>
      <c r="G110" s="362" t="e">
        <f>F110/C110</f>
        <v>#DIV/0!</v>
      </c>
      <c r="H110" s="411"/>
      <c r="I110" s="411"/>
      <c r="J110" s="412"/>
      <c r="K110" s="110"/>
      <c r="L110" s="109"/>
      <c r="M110" s="109"/>
      <c r="N110" s="329" t="e">
        <f>M110/L110</f>
        <v>#DIV/0!</v>
      </c>
      <c r="O110" s="411"/>
      <c r="P110" s="411"/>
      <c r="Q110" s="411"/>
    </row>
    <row r="111" spans="1:17" hidden="1" outlineLevel="1" x14ac:dyDescent="0.3">
      <c r="A111" s="571"/>
      <c r="B111" s="18"/>
      <c r="C111" s="338"/>
      <c r="D111" s="70"/>
      <c r="E111" s="343" t="e">
        <f>C111/Samantekt!K17</f>
        <v>#DIV/0!</v>
      </c>
      <c r="F111" s="361"/>
      <c r="G111" s="329" t="e">
        <f>F111/C111</f>
        <v>#DIV/0!</v>
      </c>
      <c r="H111" s="411"/>
      <c r="I111" s="411"/>
      <c r="J111" s="413"/>
      <c r="K111" s="110"/>
      <c r="L111" s="109"/>
      <c r="M111" s="70"/>
      <c r="N111" s="329" t="e">
        <f>M111/L111</f>
        <v>#DIV/0!</v>
      </c>
      <c r="O111" s="411"/>
      <c r="P111" s="411"/>
      <c r="Q111" s="411"/>
    </row>
    <row r="112" spans="1:17" ht="17.25" hidden="1" outlineLevel="1" thickBot="1" x14ac:dyDescent="0.35">
      <c r="A112" s="571"/>
      <c r="B112" s="216" t="s">
        <v>108</v>
      </c>
      <c r="C112" s="365">
        <f>SUM(C108:C111)</f>
        <v>0</v>
      </c>
      <c r="D112" s="218">
        <f>SUM(D108:D111)</f>
        <v>0</v>
      </c>
      <c r="E112" s="365" t="e">
        <f>C112/Samantekt!K17</f>
        <v>#DIV/0!</v>
      </c>
      <c r="F112" s="230">
        <f>SUM(F108:F111)</f>
        <v>0</v>
      </c>
      <c r="G112" s="363" t="e">
        <f>F112/C112</f>
        <v>#DIV/0!</v>
      </c>
      <c r="H112" s="402"/>
      <c r="I112" s="402"/>
      <c r="J112" s="403"/>
      <c r="K112" s="221"/>
      <c r="L112" s="218">
        <f>SUM(L108:L111)</f>
        <v>0</v>
      </c>
      <c r="M112" s="218">
        <f>SUM(M108:M111)</f>
        <v>0</v>
      </c>
      <c r="N112" s="367" t="e">
        <f>M112/L112</f>
        <v>#DIV/0!</v>
      </c>
      <c r="O112" s="402"/>
      <c r="P112" s="402"/>
      <c r="Q112" s="402"/>
    </row>
    <row r="113" spans="1:17" ht="17.25" hidden="1" outlineLevel="1" thickTop="1" x14ac:dyDescent="0.3"/>
    <row r="114" spans="1:17" collapsed="1" x14ac:dyDescent="0.3"/>
    <row r="115" spans="1:17" s="81" customFormat="1" ht="30.75" customHeight="1" x14ac:dyDescent="0.4">
      <c r="A115" s="150"/>
      <c r="B115" s="604">
        <v>2022</v>
      </c>
      <c r="C115" s="604"/>
      <c r="D115" s="604"/>
      <c r="E115" s="604"/>
      <c r="F115" s="604"/>
      <c r="G115" s="604"/>
      <c r="H115" s="604"/>
      <c r="I115" s="604"/>
      <c r="J115" s="604"/>
      <c r="K115" s="604"/>
      <c r="L115" s="604"/>
      <c r="M115" s="604"/>
      <c r="N115" s="604"/>
      <c r="O115" s="604"/>
      <c r="P115" s="604"/>
      <c r="Q115" s="604"/>
    </row>
    <row r="116" spans="1:17" ht="18.75" hidden="1" outlineLevel="1" x14ac:dyDescent="0.3">
      <c r="A116" s="571">
        <v>2022</v>
      </c>
      <c r="B116" s="599" t="s">
        <v>34</v>
      </c>
      <c r="C116" s="599"/>
      <c r="D116" s="599"/>
      <c r="E116" s="599"/>
      <c r="F116" s="599"/>
      <c r="G116" s="599"/>
      <c r="H116" s="599"/>
      <c r="I116" s="599"/>
      <c r="J116" s="600"/>
      <c r="K116" s="262" t="s">
        <v>36</v>
      </c>
      <c r="L116" s="262"/>
      <c r="M116" s="262"/>
      <c r="N116" s="598"/>
      <c r="O116" s="598"/>
      <c r="P116" s="598"/>
      <c r="Q116" s="598"/>
    </row>
    <row r="117" spans="1:17" ht="48" hidden="1" outlineLevel="1" x14ac:dyDescent="0.3">
      <c r="A117" s="571"/>
      <c r="B117" s="154" t="s">
        <v>35</v>
      </c>
      <c r="C117" s="155" t="s">
        <v>5</v>
      </c>
      <c r="D117" s="156" t="s">
        <v>12</v>
      </c>
      <c r="E117" s="157" t="s">
        <v>6</v>
      </c>
      <c r="F117" s="155" t="s">
        <v>81</v>
      </c>
      <c r="G117" s="158" t="s">
        <v>19</v>
      </c>
      <c r="H117" s="380" t="s">
        <v>221</v>
      </c>
      <c r="I117" s="380" t="s">
        <v>146</v>
      </c>
      <c r="J117" s="409" t="s">
        <v>223</v>
      </c>
      <c r="K117" s="154" t="s">
        <v>16</v>
      </c>
      <c r="L117" s="156" t="s">
        <v>12</v>
      </c>
      <c r="M117" s="156" t="s">
        <v>136</v>
      </c>
      <c r="N117" s="161" t="s">
        <v>19</v>
      </c>
      <c r="O117" s="380" t="s">
        <v>222</v>
      </c>
      <c r="P117" s="380" t="s">
        <v>146</v>
      </c>
      <c r="Q117" s="380" t="s">
        <v>224</v>
      </c>
    </row>
    <row r="118" spans="1:17" hidden="1" outlineLevel="1" x14ac:dyDescent="0.3">
      <c r="A118" s="571"/>
      <c r="B118" s="11"/>
      <c r="C118" s="335"/>
      <c r="D118" s="109"/>
      <c r="E118" s="343" t="e">
        <f>C118/Samantekt!K28</f>
        <v>#DIV/0!</v>
      </c>
      <c r="F118" s="359"/>
      <c r="G118" s="329" t="e">
        <f>F118/C118</f>
        <v>#DIV/0!</v>
      </c>
      <c r="H118" s="531">
        <f>J108</f>
        <v>0</v>
      </c>
      <c r="I118" s="410" t="e">
        <f>1-(E122/H118)</f>
        <v>#DIV/0!</v>
      </c>
      <c r="J118" s="416">
        <v>0</v>
      </c>
      <c r="K118" s="110"/>
      <c r="L118" s="109"/>
      <c r="M118" s="109"/>
      <c r="N118" s="329" t="e">
        <f>M118/L118</f>
        <v>#DIV/0!</v>
      </c>
      <c r="O118" s="532">
        <f>Q108</f>
        <v>0</v>
      </c>
      <c r="P118" s="414" t="e">
        <f>N122/O118-1</f>
        <v>#DIV/0!</v>
      </c>
      <c r="Q118" s="417">
        <v>0</v>
      </c>
    </row>
    <row r="119" spans="1:17" hidden="1" outlineLevel="1" x14ac:dyDescent="0.3">
      <c r="A119" s="571"/>
      <c r="B119" s="14"/>
      <c r="C119" s="366"/>
      <c r="D119" s="110"/>
      <c r="E119" s="343" t="e">
        <f>C119/Samantekt!K28</f>
        <v>#DIV/0!</v>
      </c>
      <c r="F119" s="359"/>
      <c r="G119" s="329" t="e">
        <f>F119/C119</f>
        <v>#DIV/0!</v>
      </c>
      <c r="H119" s="411"/>
      <c r="I119" s="411"/>
      <c r="J119" s="412"/>
      <c r="K119" s="110"/>
      <c r="L119" s="109"/>
      <c r="M119" s="110"/>
      <c r="N119" s="329" t="e">
        <f>M119/L119</f>
        <v>#DIV/0!</v>
      </c>
      <c r="O119" s="411"/>
      <c r="P119" s="411"/>
      <c r="Q119" s="411"/>
    </row>
    <row r="120" spans="1:17" hidden="1" outlineLevel="1" x14ac:dyDescent="0.3">
      <c r="A120" s="571"/>
      <c r="B120" s="16"/>
      <c r="C120" s="335"/>
      <c r="D120" s="109"/>
      <c r="E120" s="343" t="e">
        <f>C120/Samantekt!K28</f>
        <v>#DIV/0!</v>
      </c>
      <c r="F120" s="360"/>
      <c r="G120" s="362" t="e">
        <f>F120/C120</f>
        <v>#DIV/0!</v>
      </c>
      <c r="H120" s="411"/>
      <c r="I120" s="411"/>
      <c r="J120" s="412"/>
      <c r="K120" s="110"/>
      <c r="L120" s="109"/>
      <c r="M120" s="109"/>
      <c r="N120" s="329" t="e">
        <f>M120/L120</f>
        <v>#DIV/0!</v>
      </c>
      <c r="O120" s="411"/>
      <c r="P120" s="411"/>
      <c r="Q120" s="411"/>
    </row>
    <row r="121" spans="1:17" hidden="1" outlineLevel="1" x14ac:dyDescent="0.3">
      <c r="A121" s="571"/>
      <c r="B121" s="18"/>
      <c r="C121" s="338"/>
      <c r="D121" s="70"/>
      <c r="E121" s="343" t="e">
        <f>C121/Samantekt!K28</f>
        <v>#DIV/0!</v>
      </c>
      <c r="F121" s="361"/>
      <c r="G121" s="329" t="e">
        <f>F121/C121</f>
        <v>#DIV/0!</v>
      </c>
      <c r="H121" s="411"/>
      <c r="I121" s="411"/>
      <c r="J121" s="413"/>
      <c r="K121" s="110"/>
      <c r="L121" s="109"/>
      <c r="M121" s="70"/>
      <c r="N121" s="329" t="e">
        <f>M121/L121</f>
        <v>#DIV/0!</v>
      </c>
      <c r="O121" s="411"/>
      <c r="P121" s="411"/>
      <c r="Q121" s="411"/>
    </row>
    <row r="122" spans="1:17" ht="17.25" hidden="1" outlineLevel="1" thickBot="1" x14ac:dyDescent="0.35">
      <c r="A122" s="571"/>
      <c r="B122" s="216" t="s">
        <v>108</v>
      </c>
      <c r="C122" s="365">
        <f>SUM(C118:C121)</f>
        <v>0</v>
      </c>
      <c r="D122" s="218">
        <f>SUM(D118:D121)</f>
        <v>0</v>
      </c>
      <c r="E122" s="365" t="e">
        <f>C122/Samantekt!K28</f>
        <v>#DIV/0!</v>
      </c>
      <c r="F122" s="230">
        <f>SUM(F118:F121)</f>
        <v>0</v>
      </c>
      <c r="G122" s="363" t="e">
        <f>F122/C122</f>
        <v>#DIV/0!</v>
      </c>
      <c r="H122" s="402"/>
      <c r="I122" s="402"/>
      <c r="J122" s="403"/>
      <c r="K122" s="221"/>
      <c r="L122" s="218">
        <f>SUM(L118:L121)</f>
        <v>0</v>
      </c>
      <c r="M122" s="218">
        <f>SUM(M118:M121)</f>
        <v>0</v>
      </c>
      <c r="N122" s="367" t="e">
        <f>M122/L122</f>
        <v>#DIV/0!</v>
      </c>
      <c r="O122" s="402"/>
      <c r="P122" s="402"/>
      <c r="Q122" s="402"/>
    </row>
    <row r="123" spans="1:17" ht="17.25" hidden="1" outlineLevel="1" thickTop="1" x14ac:dyDescent="0.3"/>
    <row r="124" spans="1:17" collapsed="1" x14ac:dyDescent="0.3"/>
  </sheetData>
  <sheetProtection sheet="1" formatCells="0" formatColumns="0" formatRows="0" insertColumns="0" insertRows="0" insertHyperlinks="0" deleteColumns="0" deleteRows="0" sort="0" autoFilter="0" pivotTables="0"/>
  <mergeCells count="53">
    <mergeCell ref="A116:A122"/>
    <mergeCell ref="B116:J116"/>
    <mergeCell ref="N116:Q116"/>
    <mergeCell ref="B76:Q76"/>
    <mergeCell ref="B67:Q67"/>
    <mergeCell ref="B85:Q85"/>
    <mergeCell ref="B95:Q95"/>
    <mergeCell ref="B105:Q105"/>
    <mergeCell ref="B115:Q115"/>
    <mergeCell ref="N106:Q106"/>
    <mergeCell ref="B106:J106"/>
    <mergeCell ref="A106:A112"/>
    <mergeCell ref="A86:A92"/>
    <mergeCell ref="B86:J86"/>
    <mergeCell ref="N86:Q86"/>
    <mergeCell ref="A96:A102"/>
    <mergeCell ref="B96:J96"/>
    <mergeCell ref="N96:Q96"/>
    <mergeCell ref="A77:A83"/>
    <mergeCell ref="B77:J77"/>
    <mergeCell ref="N77:Q77"/>
    <mergeCell ref="A8:A14"/>
    <mergeCell ref="I8:L8"/>
    <mergeCell ref="B2:B4"/>
    <mergeCell ref="B5:H5"/>
    <mergeCell ref="B8:H8"/>
    <mergeCell ref="B7:L7"/>
    <mergeCell ref="C3:L4"/>
    <mergeCell ref="C2:L2"/>
    <mergeCell ref="D16:E16"/>
    <mergeCell ref="D28:E28"/>
    <mergeCell ref="D40:E40"/>
    <mergeCell ref="D52:E52"/>
    <mergeCell ref="A20:A26"/>
    <mergeCell ref="B20:H20"/>
    <mergeCell ref="A32:A38"/>
    <mergeCell ref="B32:H32"/>
    <mergeCell ref="A44:A50"/>
    <mergeCell ref="B44:H44"/>
    <mergeCell ref="B19:L19"/>
    <mergeCell ref="B31:L31"/>
    <mergeCell ref="B43:L43"/>
    <mergeCell ref="N68:Q68"/>
    <mergeCell ref="B68:J68"/>
    <mergeCell ref="A68:A74"/>
    <mergeCell ref="I20:L20"/>
    <mergeCell ref="D64:E64"/>
    <mergeCell ref="A56:A62"/>
    <mergeCell ref="B55:L55"/>
    <mergeCell ref="I56:L56"/>
    <mergeCell ref="I32:L32"/>
    <mergeCell ref="I44:L44"/>
    <mergeCell ref="B56:H56"/>
  </mergeCells>
  <conditionalFormatting sqref="E10 E13:E14">
    <cfRule type="containsErrors" dxfId="4393" priority="1378">
      <formula>ISERROR(E10)</formula>
    </cfRule>
  </conditionalFormatting>
  <conditionalFormatting sqref="E14">
    <cfRule type="containsErrors" dxfId="4392" priority="1377">
      <formula>ISERROR(E14)</formula>
    </cfRule>
  </conditionalFormatting>
  <conditionalFormatting sqref="E11">
    <cfRule type="containsErrors" dxfId="4391" priority="1196">
      <formula>ISERROR(E11)</formula>
    </cfRule>
  </conditionalFormatting>
  <conditionalFormatting sqref="E12">
    <cfRule type="containsErrors" dxfId="4390" priority="1194">
      <formula>ISERROR(E12)</formula>
    </cfRule>
  </conditionalFormatting>
  <conditionalFormatting sqref="J14:K14 C14:F14 E10:E13 H10:H14">
    <cfRule type="cellIs" dxfId="4389" priority="1184" operator="equal">
      <formula>0</formula>
    </cfRule>
  </conditionalFormatting>
  <conditionalFormatting sqref="E10:E14">
    <cfRule type="containsErrors" dxfId="4388" priority="1180">
      <formula>ISERROR(E10)</formula>
    </cfRule>
  </conditionalFormatting>
  <conditionalFormatting sqref="E22 E25">
    <cfRule type="containsErrors" dxfId="4387" priority="932">
      <formula>ISERROR(E22)</formula>
    </cfRule>
  </conditionalFormatting>
  <conditionalFormatting sqref="E23">
    <cfRule type="containsErrors" dxfId="4386" priority="927">
      <formula>ISERROR(E23)</formula>
    </cfRule>
  </conditionalFormatting>
  <conditionalFormatting sqref="E24">
    <cfRule type="containsErrors" dxfId="4385" priority="925">
      <formula>ISERROR(E24)</formula>
    </cfRule>
  </conditionalFormatting>
  <conditionalFormatting sqref="E34 E37">
    <cfRule type="containsErrors" dxfId="4384" priority="866">
      <formula>ISERROR(E34)</formula>
    </cfRule>
  </conditionalFormatting>
  <conditionalFormatting sqref="E22:E25">
    <cfRule type="cellIs" dxfId="4383" priority="923" operator="equal">
      <formula>0</formula>
    </cfRule>
  </conditionalFormatting>
  <conditionalFormatting sqref="E22:E25">
    <cfRule type="containsErrors" dxfId="4382" priority="714">
      <formula>ISERROR(E22)</formula>
    </cfRule>
    <cfRule type="containsErrors" dxfId="4381" priority="919">
      <formula>ISERROR(E22)</formula>
    </cfRule>
  </conditionalFormatting>
  <conditionalFormatting sqref="E49">
    <cfRule type="containsErrors" dxfId="4380" priority="800">
      <formula>ISERROR(E49)</formula>
    </cfRule>
  </conditionalFormatting>
  <conditionalFormatting sqref="E35">
    <cfRule type="containsErrors" dxfId="4379" priority="861">
      <formula>ISERROR(E35)</formula>
    </cfRule>
  </conditionalFormatting>
  <conditionalFormatting sqref="E36">
    <cfRule type="containsErrors" dxfId="4378" priority="859">
      <formula>ISERROR(E36)</formula>
    </cfRule>
  </conditionalFormatting>
  <conditionalFormatting sqref="E34:E37">
    <cfRule type="cellIs" dxfId="4377" priority="857" operator="equal">
      <formula>0</formula>
    </cfRule>
  </conditionalFormatting>
  <conditionalFormatting sqref="E34:E37">
    <cfRule type="containsErrors" dxfId="4376" priority="853">
      <formula>ISERROR(E34)</formula>
    </cfRule>
  </conditionalFormatting>
  <conditionalFormatting sqref="E47">
    <cfRule type="containsErrors" dxfId="4375" priority="795">
      <formula>ISERROR(E47)</formula>
    </cfRule>
  </conditionalFormatting>
  <conditionalFormatting sqref="E48">
    <cfRule type="containsErrors" dxfId="4374" priority="793">
      <formula>ISERROR(E48)</formula>
    </cfRule>
  </conditionalFormatting>
  <conditionalFormatting sqref="E47:E49">
    <cfRule type="cellIs" dxfId="4373" priority="791" operator="equal">
      <formula>0</formula>
    </cfRule>
  </conditionalFormatting>
  <conditionalFormatting sqref="E47:E49">
    <cfRule type="containsErrors" dxfId="4372" priority="787">
      <formula>ISERROR(E47)</formula>
    </cfRule>
  </conditionalFormatting>
  <conditionalFormatting sqref="E34">
    <cfRule type="containsErrors" dxfId="4371" priority="528">
      <formula>ISERROR(E34)</formula>
    </cfRule>
    <cfRule type="containsErrors" dxfId="4370" priority="732">
      <formula>ISERROR(E34)</formula>
    </cfRule>
  </conditionalFormatting>
  <conditionalFormatting sqref="E22">
    <cfRule type="containsErrors" dxfId="4369" priority="731">
      <formula>ISERROR(E22)</formula>
    </cfRule>
  </conditionalFormatting>
  <conditionalFormatting sqref="E10">
    <cfRule type="containsErrors" dxfId="4368" priority="671">
      <formula>ISERROR(E10)</formula>
    </cfRule>
    <cfRule type="containsErrors" dxfId="4367" priority="730">
      <formula>ISERROR(E10)</formula>
    </cfRule>
  </conditionalFormatting>
  <conditionalFormatting sqref="E10">
    <cfRule type="containsErrors" dxfId="4366" priority="673">
      <formula>ISERROR(E10)</formula>
    </cfRule>
  </conditionalFormatting>
  <conditionalFormatting sqref="E10">
    <cfRule type="containsErrors" dxfId="4365" priority="672">
      <formula>ISERROR(E10)</formula>
    </cfRule>
  </conditionalFormatting>
  <conditionalFormatting sqref="L51 L30 L18 L42 L54 L66 L20:L21 L32:L33 L44:L45 L84 L94 L104 L123:L1048576 L106:L112">
    <cfRule type="cellIs" dxfId="4364" priority="669" operator="equal">
      <formula>0</formula>
    </cfRule>
  </conditionalFormatting>
  <conditionalFormatting sqref="L1 L15 L27 L39 L8:L9 L5:L6">
    <cfRule type="cellIs" dxfId="4363" priority="666" operator="equal">
      <formula>0</formula>
    </cfRule>
  </conditionalFormatting>
  <conditionalFormatting sqref="L10:L14">
    <cfRule type="cellIs" dxfId="4362" priority="664" operator="equal">
      <formula>0</formula>
    </cfRule>
    <cfRule type="containsErrors" dxfId="4361" priority="665">
      <formula>ISERROR(L10)</formula>
    </cfRule>
  </conditionalFormatting>
  <conditionalFormatting sqref="G58:G61">
    <cfRule type="cellIs" dxfId="4360" priority="582" operator="equal">
      <formula>0</formula>
    </cfRule>
    <cfRule type="containsErrors" dxfId="4359" priority="583">
      <formula>ISERROR(G58)</formula>
    </cfRule>
  </conditionalFormatting>
  <conditionalFormatting sqref="L22:L25">
    <cfRule type="cellIs" dxfId="4358" priority="652" operator="equal">
      <formula>0</formula>
    </cfRule>
    <cfRule type="containsErrors" dxfId="4357" priority="653">
      <formula>ISERROR(L22)</formula>
    </cfRule>
  </conditionalFormatting>
  <conditionalFormatting sqref="L34:L37">
    <cfRule type="cellIs" dxfId="4356" priority="648" operator="equal">
      <formula>0</formula>
    </cfRule>
    <cfRule type="containsErrors" dxfId="4355" priority="649">
      <formula>ISERROR(L34)</formula>
    </cfRule>
  </conditionalFormatting>
  <conditionalFormatting sqref="L46:L49">
    <cfRule type="cellIs" dxfId="4354" priority="642" operator="equal">
      <formula>0</formula>
    </cfRule>
    <cfRule type="containsErrors" dxfId="4353" priority="643">
      <formula>ISERROR(L46)</formula>
    </cfRule>
  </conditionalFormatting>
  <conditionalFormatting sqref="G10:G14">
    <cfRule type="cellIs" dxfId="4352" priority="632" operator="equal">
      <formula>0</formula>
    </cfRule>
    <cfRule type="containsErrors" dxfId="4351" priority="633">
      <formula>ISERROR(G10)</formula>
    </cfRule>
  </conditionalFormatting>
  <conditionalFormatting sqref="G22:G25">
    <cfRule type="cellIs" dxfId="4350" priority="630" operator="equal">
      <formula>0</formula>
    </cfRule>
    <cfRule type="containsErrors" dxfId="4349" priority="631">
      <formula>ISERROR(G22)</formula>
    </cfRule>
  </conditionalFormatting>
  <conditionalFormatting sqref="G34:G37">
    <cfRule type="cellIs" dxfId="4348" priority="628" operator="equal">
      <formula>0</formula>
    </cfRule>
    <cfRule type="containsErrors" dxfId="4347" priority="629">
      <formula>ISERROR(G34)</formula>
    </cfRule>
  </conditionalFormatting>
  <conditionalFormatting sqref="G46:G49">
    <cfRule type="cellIs" dxfId="4346" priority="626" operator="equal">
      <formula>0</formula>
    </cfRule>
    <cfRule type="containsErrors" dxfId="4345" priority="627">
      <formula>ISERROR(G46)</formula>
    </cfRule>
  </conditionalFormatting>
  <conditionalFormatting sqref="L56:L57 L63">
    <cfRule type="cellIs" dxfId="4344" priority="590" operator="equal">
      <formula>0</formula>
    </cfRule>
  </conditionalFormatting>
  <conditionalFormatting sqref="L58:L61">
    <cfRule type="cellIs" dxfId="4343" priority="586" operator="equal">
      <formula>0</formula>
    </cfRule>
    <cfRule type="containsErrors" dxfId="4342" priority="587">
      <formula>ISERROR(L58)</formula>
    </cfRule>
  </conditionalFormatting>
  <conditionalFormatting sqref="E58 E61">
    <cfRule type="containsErrors" dxfId="4341" priority="581">
      <formula>ISERROR(E58)</formula>
    </cfRule>
  </conditionalFormatting>
  <conditionalFormatting sqref="E59">
    <cfRule type="containsErrors" dxfId="4340" priority="580">
      <formula>ISERROR(E59)</formula>
    </cfRule>
  </conditionalFormatting>
  <conditionalFormatting sqref="E60">
    <cfRule type="containsErrors" dxfId="4339" priority="579">
      <formula>ISERROR(E60)</formula>
    </cfRule>
  </conditionalFormatting>
  <conditionalFormatting sqref="E58:E61">
    <cfRule type="cellIs" dxfId="4338" priority="578" operator="equal">
      <formula>0</formula>
    </cfRule>
  </conditionalFormatting>
  <conditionalFormatting sqref="E58:E61">
    <cfRule type="containsErrors" dxfId="4337" priority="577">
      <formula>ISERROR(E58)</formula>
    </cfRule>
  </conditionalFormatting>
  <conditionalFormatting sqref="E58">
    <cfRule type="containsErrors" dxfId="4336" priority="574">
      <formula>ISERROR(E58)</formula>
    </cfRule>
    <cfRule type="containsErrors" dxfId="4335" priority="576">
      <formula>ISERROR(E58)</formula>
    </cfRule>
  </conditionalFormatting>
  <conditionalFormatting sqref="E58">
    <cfRule type="containsErrors" dxfId="4334" priority="575">
      <formula>ISERROR(E58)</formula>
    </cfRule>
  </conditionalFormatting>
  <conditionalFormatting sqref="L28:L29">
    <cfRule type="cellIs" dxfId="4333" priority="569" operator="equal">
      <formula>0</formula>
    </cfRule>
  </conditionalFormatting>
  <conditionalFormatting sqref="L40:L41">
    <cfRule type="cellIs" dxfId="4332" priority="552" operator="equal">
      <formula>0</formula>
    </cfRule>
  </conditionalFormatting>
  <conditionalFormatting sqref="L52:L53">
    <cfRule type="cellIs" dxfId="4331" priority="547" operator="equal">
      <formula>0</formula>
    </cfRule>
  </conditionalFormatting>
  <conditionalFormatting sqref="L64:L65">
    <cfRule type="cellIs" dxfId="4330" priority="542" operator="equal">
      <formula>0</formula>
    </cfRule>
  </conditionalFormatting>
  <conditionalFormatting sqref="L16:L17">
    <cfRule type="cellIs" dxfId="4329" priority="537" operator="equal">
      <formula>0</formula>
    </cfRule>
  </conditionalFormatting>
  <conditionalFormatting sqref="E46">
    <cfRule type="containsErrors" dxfId="4328" priority="527">
      <formula>ISERROR(E46)</formula>
    </cfRule>
  </conditionalFormatting>
  <conditionalFormatting sqref="E46">
    <cfRule type="cellIs" dxfId="4327" priority="526" operator="equal">
      <formula>0</formula>
    </cfRule>
  </conditionalFormatting>
  <conditionalFormatting sqref="E46">
    <cfRule type="containsErrors" dxfId="4326" priority="525">
      <formula>ISERROR(E46)</formula>
    </cfRule>
  </conditionalFormatting>
  <conditionalFormatting sqref="E46">
    <cfRule type="containsErrors" dxfId="4325" priority="523">
      <formula>ISERROR(E46)</formula>
    </cfRule>
    <cfRule type="containsErrors" dxfId="4324" priority="524">
      <formula>ISERROR(E46)</formula>
    </cfRule>
  </conditionalFormatting>
  <conditionalFormatting sqref="H22:H25">
    <cfRule type="cellIs" dxfId="4323" priority="522" operator="equal">
      <formula>0</formula>
    </cfRule>
  </conditionalFormatting>
  <conditionalFormatting sqref="H34:H37">
    <cfRule type="cellIs" dxfId="4322" priority="521" operator="equal">
      <formula>0</formula>
    </cfRule>
  </conditionalFormatting>
  <conditionalFormatting sqref="H46:H49">
    <cfRule type="cellIs" dxfId="4321" priority="520" operator="equal">
      <formula>0</formula>
    </cfRule>
  </conditionalFormatting>
  <conditionalFormatting sqref="H58:H61">
    <cfRule type="cellIs" dxfId="4320" priority="519" operator="equal">
      <formula>0</formula>
    </cfRule>
  </conditionalFormatting>
  <conditionalFormatting sqref="E26">
    <cfRule type="containsErrors" dxfId="4319" priority="518">
      <formula>ISERROR(E26)</formula>
    </cfRule>
  </conditionalFormatting>
  <conditionalFormatting sqref="E26">
    <cfRule type="containsErrors" dxfId="4318" priority="517">
      <formula>ISERROR(E26)</formula>
    </cfRule>
  </conditionalFormatting>
  <conditionalFormatting sqref="J26:K26 C26:F26 H26">
    <cfRule type="cellIs" dxfId="4317" priority="516" operator="equal">
      <formula>0</formula>
    </cfRule>
  </conditionalFormatting>
  <conditionalFormatting sqref="E26">
    <cfRule type="containsErrors" dxfId="4316" priority="515">
      <formula>ISERROR(E26)</formula>
    </cfRule>
  </conditionalFormatting>
  <conditionalFormatting sqref="L26">
    <cfRule type="cellIs" dxfId="4315" priority="513" operator="equal">
      <formula>0</formula>
    </cfRule>
    <cfRule type="containsErrors" dxfId="4314" priority="514">
      <formula>ISERROR(L26)</formula>
    </cfRule>
  </conditionalFormatting>
  <conditionalFormatting sqref="G26">
    <cfRule type="cellIs" dxfId="4313" priority="511" operator="equal">
      <formula>0</formula>
    </cfRule>
    <cfRule type="containsErrors" dxfId="4312" priority="512">
      <formula>ISERROR(G26)</formula>
    </cfRule>
  </conditionalFormatting>
  <conditionalFormatting sqref="E38">
    <cfRule type="containsErrors" dxfId="4311" priority="510">
      <formula>ISERROR(E38)</formula>
    </cfRule>
  </conditionalFormatting>
  <conditionalFormatting sqref="E38">
    <cfRule type="containsErrors" dxfId="4310" priority="509">
      <formula>ISERROR(E38)</formula>
    </cfRule>
  </conditionalFormatting>
  <conditionalFormatting sqref="K38 C38:F38 H38">
    <cfRule type="cellIs" dxfId="4309" priority="508" operator="equal">
      <formula>0</formula>
    </cfRule>
  </conditionalFormatting>
  <conditionalFormatting sqref="E38">
    <cfRule type="containsErrors" dxfId="4308" priority="507">
      <formula>ISERROR(E38)</formula>
    </cfRule>
  </conditionalFormatting>
  <conditionalFormatting sqref="L38">
    <cfRule type="cellIs" dxfId="4307" priority="505" operator="equal">
      <formula>0</formula>
    </cfRule>
    <cfRule type="containsErrors" dxfId="4306" priority="506">
      <formula>ISERROR(L38)</formula>
    </cfRule>
  </conditionalFormatting>
  <conditionalFormatting sqref="G38">
    <cfRule type="cellIs" dxfId="4305" priority="503" operator="equal">
      <formula>0</formula>
    </cfRule>
    <cfRule type="containsErrors" dxfId="4304" priority="504">
      <formula>ISERROR(G38)</formula>
    </cfRule>
  </conditionalFormatting>
  <conditionalFormatting sqref="E50">
    <cfRule type="containsErrors" dxfId="4303" priority="502">
      <formula>ISERROR(E50)</formula>
    </cfRule>
  </conditionalFormatting>
  <conditionalFormatting sqref="E50">
    <cfRule type="containsErrors" dxfId="4302" priority="501">
      <formula>ISERROR(E50)</formula>
    </cfRule>
  </conditionalFormatting>
  <conditionalFormatting sqref="K50 C50:F50 H50">
    <cfRule type="cellIs" dxfId="4301" priority="500" operator="equal">
      <formula>0</formula>
    </cfRule>
  </conditionalFormatting>
  <conditionalFormatting sqref="E50">
    <cfRule type="containsErrors" dxfId="4300" priority="499">
      <formula>ISERROR(E50)</formula>
    </cfRule>
  </conditionalFormatting>
  <conditionalFormatting sqref="L50">
    <cfRule type="cellIs" dxfId="4299" priority="497" operator="equal">
      <formula>0</formula>
    </cfRule>
    <cfRule type="containsErrors" dxfId="4298" priority="498">
      <formula>ISERROR(L50)</formula>
    </cfRule>
  </conditionalFormatting>
  <conditionalFormatting sqref="G50">
    <cfRule type="cellIs" dxfId="4297" priority="495" operator="equal">
      <formula>0</formula>
    </cfRule>
    <cfRule type="containsErrors" dxfId="4296" priority="496">
      <formula>ISERROR(G50)</formula>
    </cfRule>
  </conditionalFormatting>
  <conditionalFormatting sqref="J38">
    <cfRule type="cellIs" dxfId="4295" priority="494" operator="equal">
      <formula>0</formula>
    </cfRule>
  </conditionalFormatting>
  <conditionalFormatting sqref="J50">
    <cfRule type="cellIs" dxfId="4294" priority="493" operator="equal">
      <formula>0</formula>
    </cfRule>
  </conditionalFormatting>
  <conditionalFormatting sqref="E62">
    <cfRule type="containsErrors" dxfId="4293" priority="491">
      <formula>ISERROR(E62)</formula>
    </cfRule>
  </conditionalFormatting>
  <conditionalFormatting sqref="E62">
    <cfRule type="containsErrors" dxfId="4292" priority="490">
      <formula>ISERROR(E62)</formula>
    </cfRule>
  </conditionalFormatting>
  <conditionalFormatting sqref="K62 C62:F62 H62">
    <cfRule type="cellIs" dxfId="4291" priority="489" operator="equal">
      <formula>0</formula>
    </cfRule>
  </conditionalFormatting>
  <conditionalFormatting sqref="E62">
    <cfRule type="containsErrors" dxfId="4290" priority="488">
      <formula>ISERROR(E62)</formula>
    </cfRule>
  </conditionalFormatting>
  <conditionalFormatting sqref="L62">
    <cfRule type="cellIs" dxfId="4289" priority="486" operator="equal">
      <formula>0</formula>
    </cfRule>
    <cfRule type="containsErrors" dxfId="4288" priority="487">
      <formula>ISERROR(L62)</formula>
    </cfRule>
  </conditionalFormatting>
  <conditionalFormatting sqref="G62">
    <cfRule type="cellIs" dxfId="4287" priority="484" operator="equal">
      <formula>0</formula>
    </cfRule>
    <cfRule type="containsErrors" dxfId="4286" priority="485">
      <formula>ISERROR(G62)</formula>
    </cfRule>
  </conditionalFormatting>
  <conditionalFormatting sqref="J62">
    <cfRule type="cellIs" dxfId="4285" priority="483" operator="equal">
      <formula>0</formula>
    </cfRule>
  </conditionalFormatting>
  <conditionalFormatting sqref="L74">
    <cfRule type="cellIs" dxfId="4284" priority="458" operator="equal">
      <formula>0</formula>
    </cfRule>
  </conditionalFormatting>
  <conditionalFormatting sqref="G70:G73">
    <cfRule type="cellIs" dxfId="4283" priority="477" operator="equal">
      <formula>0</formula>
    </cfRule>
    <cfRule type="containsErrors" dxfId="4282" priority="478">
      <formula>ISERROR(G70)</formula>
    </cfRule>
  </conditionalFormatting>
  <conditionalFormatting sqref="N69 L75">
    <cfRule type="cellIs" dxfId="4281" priority="481" operator="equal">
      <formula>0</formula>
    </cfRule>
  </conditionalFormatting>
  <conditionalFormatting sqref="N70:N73">
    <cfRule type="cellIs" dxfId="4280" priority="479" operator="equal">
      <formula>0</formula>
    </cfRule>
    <cfRule type="containsErrors" dxfId="4279" priority="480">
      <formula>ISERROR(N70)</formula>
    </cfRule>
  </conditionalFormatting>
  <conditionalFormatting sqref="E70:E73">
    <cfRule type="containsErrors" dxfId="4278" priority="476">
      <formula>ISERROR(E70)</formula>
    </cfRule>
  </conditionalFormatting>
  <conditionalFormatting sqref="E71">
    <cfRule type="containsErrors" dxfId="4277" priority="475">
      <formula>ISERROR(E71)</formula>
    </cfRule>
  </conditionalFormatting>
  <conditionalFormatting sqref="E72">
    <cfRule type="containsErrors" dxfId="4276" priority="474">
      <formula>ISERROR(E72)</formula>
    </cfRule>
  </conditionalFormatting>
  <conditionalFormatting sqref="E70:E73">
    <cfRule type="cellIs" dxfId="4275" priority="473" operator="equal">
      <formula>0</formula>
    </cfRule>
  </conditionalFormatting>
  <conditionalFormatting sqref="E70:E73">
    <cfRule type="containsErrors" dxfId="4274" priority="472">
      <formula>ISERROR(E70)</formula>
    </cfRule>
  </conditionalFormatting>
  <conditionalFormatting sqref="E70:E73">
    <cfRule type="containsErrors" dxfId="4273" priority="469">
      <formula>ISERROR(E70)</formula>
    </cfRule>
    <cfRule type="containsErrors" dxfId="4272" priority="471">
      <formula>ISERROR(E70)</formula>
    </cfRule>
  </conditionalFormatting>
  <conditionalFormatting sqref="E70:E73">
    <cfRule type="containsErrors" dxfId="4271" priority="470">
      <formula>ISERROR(E70)</formula>
    </cfRule>
  </conditionalFormatting>
  <conditionalFormatting sqref="E74">
    <cfRule type="containsErrors" dxfId="4270" priority="466">
      <formula>ISERROR(E74)</formula>
    </cfRule>
  </conditionalFormatting>
  <conditionalFormatting sqref="E74">
    <cfRule type="containsErrors" dxfId="4269" priority="465">
      <formula>ISERROR(E74)</formula>
    </cfRule>
  </conditionalFormatting>
  <conditionalFormatting sqref="M74 C74:F74">
    <cfRule type="cellIs" dxfId="4268" priority="464" operator="equal">
      <formula>0</formula>
    </cfRule>
  </conditionalFormatting>
  <conditionalFormatting sqref="E74">
    <cfRule type="containsErrors" dxfId="4267" priority="463">
      <formula>ISERROR(E74)</formula>
    </cfRule>
  </conditionalFormatting>
  <conditionalFormatting sqref="N74">
    <cfRule type="cellIs" dxfId="4266" priority="461" operator="equal">
      <formula>0</formula>
    </cfRule>
    <cfRule type="containsErrors" dxfId="4265" priority="462">
      <formula>ISERROR(N74)</formula>
    </cfRule>
  </conditionalFormatting>
  <conditionalFormatting sqref="G74">
    <cfRule type="cellIs" dxfId="4264" priority="459" operator="equal">
      <formula>0</formula>
    </cfRule>
    <cfRule type="containsErrors" dxfId="4263" priority="460">
      <formula>ISERROR(G74)</formula>
    </cfRule>
  </conditionalFormatting>
  <conditionalFormatting sqref="I70">
    <cfRule type="cellIs" dxfId="4262" priority="304" operator="lessThan">
      <formula>0</formula>
    </cfRule>
    <cfRule type="cellIs" dxfId="4261" priority="305" operator="greaterThanOrEqual">
      <formula>0</formula>
    </cfRule>
  </conditionalFormatting>
  <conditionalFormatting sqref="P70">
    <cfRule type="cellIs" dxfId="4260" priority="300" operator="greaterThanOrEqual">
      <formula>0</formula>
    </cfRule>
    <cfRule type="cellIs" dxfId="4259" priority="301" operator="lessThan">
      <formula>1</formula>
    </cfRule>
  </conditionalFormatting>
  <conditionalFormatting sqref="H71:J73">
    <cfRule type="containsErrors" dxfId="4258" priority="221">
      <formula>ISERROR(H71)</formula>
    </cfRule>
  </conditionalFormatting>
  <conditionalFormatting sqref="H71:J73">
    <cfRule type="containsErrors" dxfId="4257" priority="220">
      <formula>ISERROR(H71)</formula>
    </cfRule>
  </conditionalFormatting>
  <conditionalFormatting sqref="H71:J73">
    <cfRule type="cellIs" dxfId="4256" priority="219" operator="equal">
      <formula>0</formula>
    </cfRule>
  </conditionalFormatting>
  <conditionalFormatting sqref="H71:J73">
    <cfRule type="containsErrors" dxfId="4255" priority="218">
      <formula>ISERROR(H71)</formula>
    </cfRule>
  </conditionalFormatting>
  <conditionalFormatting sqref="H71:J73">
    <cfRule type="containsErrors" dxfId="4254" priority="215">
      <formula>ISERROR(H71)</formula>
    </cfRule>
    <cfRule type="containsErrors" dxfId="4253" priority="217">
      <formula>ISERROR(H71)</formula>
    </cfRule>
  </conditionalFormatting>
  <conditionalFormatting sqref="H71:J73">
    <cfRule type="containsErrors" dxfId="4252" priority="216">
      <formula>ISERROR(H71)</formula>
    </cfRule>
  </conditionalFormatting>
  <conditionalFormatting sqref="O71:Q73">
    <cfRule type="containsErrors" dxfId="4251" priority="214">
      <formula>ISERROR(O71)</formula>
    </cfRule>
  </conditionalFormatting>
  <conditionalFormatting sqref="O71:Q73">
    <cfRule type="containsErrors" dxfId="4250" priority="213">
      <formula>ISERROR(O71)</formula>
    </cfRule>
  </conditionalFormatting>
  <conditionalFormatting sqref="O71:Q73">
    <cfRule type="cellIs" dxfId="4249" priority="212" operator="equal">
      <formula>0</formula>
    </cfRule>
  </conditionalFormatting>
  <conditionalFormatting sqref="O71:Q73">
    <cfRule type="containsErrors" dxfId="4248" priority="211">
      <formula>ISERROR(O71)</formula>
    </cfRule>
  </conditionalFormatting>
  <conditionalFormatting sqref="O71:Q73">
    <cfRule type="containsErrors" dxfId="4247" priority="208">
      <formula>ISERROR(O71)</formula>
    </cfRule>
    <cfRule type="containsErrors" dxfId="4246" priority="210">
      <formula>ISERROR(O71)</formula>
    </cfRule>
  </conditionalFormatting>
  <conditionalFormatting sqref="O71:Q73">
    <cfRule type="containsErrors" dxfId="4245" priority="209">
      <formula>ISERROR(O71)</formula>
    </cfRule>
  </conditionalFormatting>
  <conditionalFormatting sqref="L83">
    <cfRule type="cellIs" dxfId="4244" priority="186" operator="equal">
      <formula>0</formula>
    </cfRule>
  </conditionalFormatting>
  <conditionalFormatting sqref="G79:G82">
    <cfRule type="cellIs" dxfId="4243" priority="203" operator="equal">
      <formula>0</formula>
    </cfRule>
    <cfRule type="containsErrors" dxfId="4242" priority="204">
      <formula>ISERROR(G79)</formula>
    </cfRule>
  </conditionalFormatting>
  <conditionalFormatting sqref="N78">
    <cfRule type="cellIs" dxfId="4241" priority="207" operator="equal">
      <formula>0</formula>
    </cfRule>
  </conditionalFormatting>
  <conditionalFormatting sqref="N79:N82">
    <cfRule type="cellIs" dxfId="4240" priority="205" operator="equal">
      <formula>0</formula>
    </cfRule>
    <cfRule type="containsErrors" dxfId="4239" priority="206">
      <formula>ISERROR(N79)</formula>
    </cfRule>
  </conditionalFormatting>
  <conditionalFormatting sqref="E79:E82">
    <cfRule type="containsErrors" dxfId="4238" priority="202">
      <formula>ISERROR(E79)</formula>
    </cfRule>
  </conditionalFormatting>
  <conditionalFormatting sqref="E80">
    <cfRule type="containsErrors" dxfId="4237" priority="201">
      <formula>ISERROR(E80)</formula>
    </cfRule>
  </conditionalFormatting>
  <conditionalFormatting sqref="E81">
    <cfRule type="containsErrors" dxfId="4236" priority="200">
      <formula>ISERROR(E81)</formula>
    </cfRule>
  </conditionalFormatting>
  <conditionalFormatting sqref="E79:E82">
    <cfRule type="cellIs" dxfId="4235" priority="199" operator="equal">
      <formula>0</formula>
    </cfRule>
  </conditionalFormatting>
  <conditionalFormatting sqref="E79:E82">
    <cfRule type="containsErrors" dxfId="4234" priority="198">
      <formula>ISERROR(E79)</formula>
    </cfRule>
  </conditionalFormatting>
  <conditionalFormatting sqref="E79:E82">
    <cfRule type="containsErrors" dxfId="4233" priority="195">
      <formula>ISERROR(E79)</formula>
    </cfRule>
    <cfRule type="containsErrors" dxfId="4232" priority="197">
      <formula>ISERROR(E79)</formula>
    </cfRule>
  </conditionalFormatting>
  <conditionalFormatting sqref="E79:E82">
    <cfRule type="containsErrors" dxfId="4231" priority="196">
      <formula>ISERROR(E79)</formula>
    </cfRule>
  </conditionalFormatting>
  <conditionalFormatting sqref="E83">
    <cfRule type="containsErrors" dxfId="4230" priority="194">
      <formula>ISERROR(E83)</formula>
    </cfRule>
  </conditionalFormatting>
  <conditionalFormatting sqref="E83">
    <cfRule type="containsErrors" dxfId="4229" priority="193">
      <formula>ISERROR(E83)</formula>
    </cfRule>
  </conditionalFormatting>
  <conditionalFormatting sqref="M83 C83:F83">
    <cfRule type="cellIs" dxfId="4228" priority="192" operator="equal">
      <formula>0</formula>
    </cfRule>
  </conditionalFormatting>
  <conditionalFormatting sqref="E83">
    <cfRule type="containsErrors" dxfId="4227" priority="191">
      <formula>ISERROR(E83)</formula>
    </cfRule>
  </conditionalFormatting>
  <conditionalFormatting sqref="N83">
    <cfRule type="cellIs" dxfId="4226" priority="189" operator="equal">
      <formula>0</formula>
    </cfRule>
    <cfRule type="containsErrors" dxfId="4225" priority="190">
      <formula>ISERROR(N83)</formula>
    </cfRule>
  </conditionalFormatting>
  <conditionalFormatting sqref="G83">
    <cfRule type="cellIs" dxfId="4224" priority="187" operator="equal">
      <formula>0</formula>
    </cfRule>
    <cfRule type="containsErrors" dxfId="4223" priority="188">
      <formula>ISERROR(G83)</formula>
    </cfRule>
  </conditionalFormatting>
  <conditionalFormatting sqref="I79">
    <cfRule type="cellIs" dxfId="4222" priority="184" operator="lessThan">
      <formula>0</formula>
    </cfRule>
    <cfRule type="cellIs" dxfId="4221" priority="185" operator="greaterThanOrEqual">
      <formula>0</formula>
    </cfRule>
  </conditionalFormatting>
  <conditionalFormatting sqref="P79">
    <cfRule type="cellIs" dxfId="4220" priority="182" operator="greaterThanOrEqual">
      <formula>0</formula>
    </cfRule>
    <cfRule type="cellIs" dxfId="4219" priority="183" operator="lessThan">
      <formula>1</formula>
    </cfRule>
  </conditionalFormatting>
  <conditionalFormatting sqref="H80:J82">
    <cfRule type="containsErrors" dxfId="4218" priority="181">
      <formula>ISERROR(H80)</formula>
    </cfRule>
  </conditionalFormatting>
  <conditionalFormatting sqref="H80:J82">
    <cfRule type="containsErrors" dxfId="4217" priority="180">
      <formula>ISERROR(H80)</formula>
    </cfRule>
  </conditionalFormatting>
  <conditionalFormatting sqref="H80:J82">
    <cfRule type="cellIs" dxfId="4216" priority="179" operator="equal">
      <formula>0</formula>
    </cfRule>
  </conditionalFormatting>
  <conditionalFormatting sqref="H80:J82">
    <cfRule type="containsErrors" dxfId="4215" priority="178">
      <formula>ISERROR(H80)</formula>
    </cfRule>
  </conditionalFormatting>
  <conditionalFormatting sqref="H80:J82">
    <cfRule type="containsErrors" dxfId="4214" priority="175">
      <formula>ISERROR(H80)</formula>
    </cfRule>
    <cfRule type="containsErrors" dxfId="4213" priority="177">
      <formula>ISERROR(H80)</formula>
    </cfRule>
  </conditionalFormatting>
  <conditionalFormatting sqref="H80:J82">
    <cfRule type="containsErrors" dxfId="4212" priority="176">
      <formula>ISERROR(H80)</formula>
    </cfRule>
  </conditionalFormatting>
  <conditionalFormatting sqref="O80:Q82">
    <cfRule type="containsErrors" dxfId="4211" priority="174">
      <formula>ISERROR(O80)</formula>
    </cfRule>
  </conditionalFormatting>
  <conditionalFormatting sqref="O80:Q82">
    <cfRule type="containsErrors" dxfId="4210" priority="173">
      <formula>ISERROR(O80)</formula>
    </cfRule>
  </conditionalFormatting>
  <conditionalFormatting sqref="O80:Q82">
    <cfRule type="cellIs" dxfId="4209" priority="172" operator="equal">
      <formula>0</formula>
    </cfRule>
  </conditionalFormatting>
  <conditionalFormatting sqref="O80:Q82">
    <cfRule type="containsErrors" dxfId="4208" priority="171">
      <formula>ISERROR(O80)</formula>
    </cfRule>
  </conditionalFormatting>
  <conditionalFormatting sqref="O80:Q82">
    <cfRule type="containsErrors" dxfId="4207" priority="168">
      <formula>ISERROR(O80)</formula>
    </cfRule>
    <cfRule type="containsErrors" dxfId="4206" priority="170">
      <formula>ISERROR(O80)</formula>
    </cfRule>
  </conditionalFormatting>
  <conditionalFormatting sqref="O80:Q82">
    <cfRule type="containsErrors" dxfId="4205" priority="169">
      <formula>ISERROR(O80)</formula>
    </cfRule>
  </conditionalFormatting>
  <conditionalFormatting sqref="L93">
    <cfRule type="cellIs" dxfId="4204" priority="167" operator="equal">
      <formula>0</formula>
    </cfRule>
  </conditionalFormatting>
  <conditionalFormatting sqref="L92">
    <cfRule type="cellIs" dxfId="4203" priority="145" operator="equal">
      <formula>0</formula>
    </cfRule>
  </conditionalFormatting>
  <conditionalFormatting sqref="G88:G91">
    <cfRule type="cellIs" dxfId="4202" priority="162" operator="equal">
      <formula>0</formula>
    </cfRule>
    <cfRule type="containsErrors" dxfId="4201" priority="163">
      <formula>ISERROR(G88)</formula>
    </cfRule>
  </conditionalFormatting>
  <conditionalFormatting sqref="N87">
    <cfRule type="cellIs" dxfId="4200" priority="166" operator="equal">
      <formula>0</formula>
    </cfRule>
  </conditionalFormatting>
  <conditionalFormatting sqref="N88:N91">
    <cfRule type="cellIs" dxfId="4199" priority="164" operator="equal">
      <formula>0</formula>
    </cfRule>
    <cfRule type="containsErrors" dxfId="4198" priority="165">
      <formula>ISERROR(N88)</formula>
    </cfRule>
  </conditionalFormatting>
  <conditionalFormatting sqref="E88:E91">
    <cfRule type="containsErrors" dxfId="4197" priority="161">
      <formula>ISERROR(E88)</formula>
    </cfRule>
  </conditionalFormatting>
  <conditionalFormatting sqref="E89">
    <cfRule type="containsErrors" dxfId="4196" priority="160">
      <formula>ISERROR(E89)</formula>
    </cfRule>
  </conditionalFormatting>
  <conditionalFormatting sqref="E90">
    <cfRule type="containsErrors" dxfId="4195" priority="159">
      <formula>ISERROR(E90)</formula>
    </cfRule>
  </conditionalFormatting>
  <conditionalFormatting sqref="E88:E91">
    <cfRule type="cellIs" dxfId="4194" priority="158" operator="equal">
      <formula>0</formula>
    </cfRule>
  </conditionalFormatting>
  <conditionalFormatting sqref="E88:E91">
    <cfRule type="containsErrors" dxfId="4193" priority="157">
      <formula>ISERROR(E88)</formula>
    </cfRule>
  </conditionalFormatting>
  <conditionalFormatting sqref="E88:E91">
    <cfRule type="containsErrors" dxfId="4192" priority="154">
      <formula>ISERROR(E88)</formula>
    </cfRule>
    <cfRule type="containsErrors" dxfId="4191" priority="156">
      <formula>ISERROR(E88)</formula>
    </cfRule>
  </conditionalFormatting>
  <conditionalFormatting sqref="E88:E91">
    <cfRule type="containsErrors" dxfId="4190" priority="155">
      <formula>ISERROR(E88)</formula>
    </cfRule>
  </conditionalFormatting>
  <conditionalFormatting sqref="E92">
    <cfRule type="containsErrors" dxfId="4189" priority="153">
      <formula>ISERROR(E92)</formula>
    </cfRule>
  </conditionalFormatting>
  <conditionalFormatting sqref="E92">
    <cfRule type="containsErrors" dxfId="4188" priority="152">
      <formula>ISERROR(E92)</formula>
    </cfRule>
  </conditionalFormatting>
  <conditionalFormatting sqref="M92 C92:F92">
    <cfRule type="cellIs" dxfId="4187" priority="151" operator="equal">
      <formula>0</formula>
    </cfRule>
  </conditionalFormatting>
  <conditionalFormatting sqref="E92">
    <cfRule type="containsErrors" dxfId="4186" priority="150">
      <formula>ISERROR(E92)</formula>
    </cfRule>
  </conditionalFormatting>
  <conditionalFormatting sqref="N92">
    <cfRule type="cellIs" dxfId="4185" priority="148" operator="equal">
      <formula>0</formula>
    </cfRule>
    <cfRule type="containsErrors" dxfId="4184" priority="149">
      <formula>ISERROR(N92)</formula>
    </cfRule>
  </conditionalFormatting>
  <conditionalFormatting sqref="G92">
    <cfRule type="cellIs" dxfId="4183" priority="146" operator="equal">
      <formula>0</formula>
    </cfRule>
    <cfRule type="containsErrors" dxfId="4182" priority="147">
      <formula>ISERROR(G92)</formula>
    </cfRule>
  </conditionalFormatting>
  <conditionalFormatting sqref="I88">
    <cfRule type="cellIs" dxfId="4181" priority="143" operator="lessThan">
      <formula>0</formula>
    </cfRule>
    <cfRule type="cellIs" dxfId="4180" priority="144" operator="greaterThanOrEqual">
      <formula>0</formula>
    </cfRule>
  </conditionalFormatting>
  <conditionalFormatting sqref="P88">
    <cfRule type="cellIs" dxfId="4179" priority="141" operator="greaterThanOrEqual">
      <formula>0</formula>
    </cfRule>
    <cfRule type="cellIs" dxfId="4178" priority="142" operator="lessThan">
      <formula>1</formula>
    </cfRule>
  </conditionalFormatting>
  <conditionalFormatting sqref="H89:J91">
    <cfRule type="containsErrors" dxfId="4177" priority="140">
      <formula>ISERROR(H89)</formula>
    </cfRule>
  </conditionalFormatting>
  <conditionalFormatting sqref="H89:J91">
    <cfRule type="containsErrors" dxfId="4176" priority="139">
      <formula>ISERROR(H89)</formula>
    </cfRule>
  </conditionalFormatting>
  <conditionalFormatting sqref="H89:J91">
    <cfRule type="cellIs" dxfId="4175" priority="138" operator="equal">
      <formula>0</formula>
    </cfRule>
  </conditionalFormatting>
  <conditionalFormatting sqref="H89:J91">
    <cfRule type="containsErrors" dxfId="4174" priority="137">
      <formula>ISERROR(H89)</formula>
    </cfRule>
  </conditionalFormatting>
  <conditionalFormatting sqref="H89:J91">
    <cfRule type="containsErrors" dxfId="4173" priority="134">
      <formula>ISERROR(H89)</formula>
    </cfRule>
    <cfRule type="containsErrors" dxfId="4172" priority="136">
      <formula>ISERROR(H89)</formula>
    </cfRule>
  </conditionalFormatting>
  <conditionalFormatting sqref="H89:J91">
    <cfRule type="containsErrors" dxfId="4171" priority="135">
      <formula>ISERROR(H89)</formula>
    </cfRule>
  </conditionalFormatting>
  <conditionalFormatting sqref="O89:Q91">
    <cfRule type="containsErrors" dxfId="4170" priority="133">
      <formula>ISERROR(O89)</formula>
    </cfRule>
  </conditionalFormatting>
  <conditionalFormatting sqref="O89:Q91">
    <cfRule type="containsErrors" dxfId="4169" priority="132">
      <formula>ISERROR(O89)</formula>
    </cfRule>
  </conditionalFormatting>
  <conditionalFormatting sqref="O89:Q91">
    <cfRule type="cellIs" dxfId="4168" priority="131" operator="equal">
      <formula>0</formula>
    </cfRule>
  </conditionalFormatting>
  <conditionalFormatting sqref="O89:Q91">
    <cfRule type="containsErrors" dxfId="4167" priority="130">
      <formula>ISERROR(O89)</formula>
    </cfRule>
  </conditionalFormatting>
  <conditionalFormatting sqref="O89:Q91">
    <cfRule type="containsErrors" dxfId="4166" priority="127">
      <formula>ISERROR(O89)</formula>
    </cfRule>
    <cfRule type="containsErrors" dxfId="4165" priority="129">
      <formula>ISERROR(O89)</formula>
    </cfRule>
  </conditionalFormatting>
  <conditionalFormatting sqref="O89:Q91">
    <cfRule type="containsErrors" dxfId="4164" priority="128">
      <formula>ISERROR(O89)</formula>
    </cfRule>
  </conditionalFormatting>
  <conditionalFormatting sqref="L103">
    <cfRule type="cellIs" dxfId="4163" priority="126" operator="equal">
      <formula>0</formula>
    </cfRule>
  </conditionalFormatting>
  <conditionalFormatting sqref="L102">
    <cfRule type="cellIs" dxfId="4162" priority="104" operator="equal">
      <formula>0</formula>
    </cfRule>
  </conditionalFormatting>
  <conditionalFormatting sqref="G98:G101">
    <cfRule type="cellIs" dxfId="4161" priority="121" operator="equal">
      <formula>0</formula>
    </cfRule>
    <cfRule type="containsErrors" dxfId="4160" priority="122">
      <formula>ISERROR(G98)</formula>
    </cfRule>
  </conditionalFormatting>
  <conditionalFormatting sqref="N97">
    <cfRule type="cellIs" dxfId="4159" priority="125" operator="equal">
      <formula>0</formula>
    </cfRule>
  </conditionalFormatting>
  <conditionalFormatting sqref="N98:N101">
    <cfRule type="cellIs" dxfId="4158" priority="123" operator="equal">
      <formula>0</formula>
    </cfRule>
    <cfRule type="containsErrors" dxfId="4157" priority="124">
      <formula>ISERROR(N98)</formula>
    </cfRule>
  </conditionalFormatting>
  <conditionalFormatting sqref="E98:E101">
    <cfRule type="containsErrors" dxfId="4156" priority="120">
      <formula>ISERROR(E98)</formula>
    </cfRule>
  </conditionalFormatting>
  <conditionalFormatting sqref="E99">
    <cfRule type="containsErrors" dxfId="4155" priority="119">
      <formula>ISERROR(E99)</formula>
    </cfRule>
  </conditionalFormatting>
  <conditionalFormatting sqref="E100">
    <cfRule type="containsErrors" dxfId="4154" priority="118">
      <formula>ISERROR(E100)</formula>
    </cfRule>
  </conditionalFormatting>
  <conditionalFormatting sqref="E98:E101">
    <cfRule type="cellIs" dxfId="4153" priority="117" operator="equal">
      <formula>0</formula>
    </cfRule>
  </conditionalFormatting>
  <conditionalFormatting sqref="E98:E101">
    <cfRule type="containsErrors" dxfId="4152" priority="116">
      <formula>ISERROR(E98)</formula>
    </cfRule>
  </conditionalFormatting>
  <conditionalFormatting sqref="E98:E101">
    <cfRule type="containsErrors" dxfId="4151" priority="113">
      <formula>ISERROR(E98)</formula>
    </cfRule>
    <cfRule type="containsErrors" dxfId="4150" priority="115">
      <formula>ISERROR(E98)</formula>
    </cfRule>
  </conditionalFormatting>
  <conditionalFormatting sqref="E98:E101">
    <cfRule type="containsErrors" dxfId="4149" priority="114">
      <formula>ISERROR(E98)</formula>
    </cfRule>
  </conditionalFormatting>
  <conditionalFormatting sqref="E102">
    <cfRule type="containsErrors" dxfId="4148" priority="112">
      <formula>ISERROR(E102)</formula>
    </cfRule>
  </conditionalFormatting>
  <conditionalFormatting sqref="E102">
    <cfRule type="containsErrors" dxfId="4147" priority="111">
      <formula>ISERROR(E102)</formula>
    </cfRule>
  </conditionalFormatting>
  <conditionalFormatting sqref="M102 C102:F102">
    <cfRule type="cellIs" dxfId="4146" priority="110" operator="equal">
      <formula>0</formula>
    </cfRule>
  </conditionalFormatting>
  <conditionalFormatting sqref="E102">
    <cfRule type="containsErrors" dxfId="4145" priority="109">
      <formula>ISERROR(E102)</formula>
    </cfRule>
  </conditionalFormatting>
  <conditionalFormatting sqref="N102">
    <cfRule type="cellIs" dxfId="4144" priority="107" operator="equal">
      <formula>0</formula>
    </cfRule>
    <cfRule type="containsErrors" dxfId="4143" priority="108">
      <formula>ISERROR(N102)</formula>
    </cfRule>
  </conditionalFormatting>
  <conditionalFormatting sqref="G102">
    <cfRule type="cellIs" dxfId="4142" priority="105" operator="equal">
      <formula>0</formula>
    </cfRule>
    <cfRule type="containsErrors" dxfId="4141" priority="106">
      <formula>ISERROR(G102)</formula>
    </cfRule>
  </conditionalFormatting>
  <conditionalFormatting sqref="I98">
    <cfRule type="cellIs" dxfId="4140" priority="102" operator="lessThan">
      <formula>0</formula>
    </cfRule>
    <cfRule type="cellIs" dxfId="4139" priority="103" operator="greaterThanOrEqual">
      <formula>0</formula>
    </cfRule>
  </conditionalFormatting>
  <conditionalFormatting sqref="P98">
    <cfRule type="cellIs" dxfId="4138" priority="100" operator="greaterThanOrEqual">
      <formula>0</formula>
    </cfRule>
    <cfRule type="cellIs" dxfId="4137" priority="101" operator="lessThan">
      <formula>1</formula>
    </cfRule>
  </conditionalFormatting>
  <conditionalFormatting sqref="H99:J101">
    <cfRule type="containsErrors" dxfId="4136" priority="99">
      <formula>ISERROR(H99)</formula>
    </cfRule>
  </conditionalFormatting>
  <conditionalFormatting sqref="H99:J101">
    <cfRule type="containsErrors" dxfId="4135" priority="98">
      <formula>ISERROR(H99)</formula>
    </cfRule>
  </conditionalFormatting>
  <conditionalFormatting sqref="H99:J101">
    <cfRule type="cellIs" dxfId="4134" priority="97" operator="equal">
      <formula>0</formula>
    </cfRule>
  </conditionalFormatting>
  <conditionalFormatting sqref="H99:J101">
    <cfRule type="containsErrors" dxfId="4133" priority="96">
      <formula>ISERROR(H99)</formula>
    </cfRule>
  </conditionalFormatting>
  <conditionalFormatting sqref="H99:J101">
    <cfRule type="containsErrors" dxfId="4132" priority="93">
      <formula>ISERROR(H99)</formula>
    </cfRule>
    <cfRule type="containsErrors" dxfId="4131" priority="95">
      <formula>ISERROR(H99)</formula>
    </cfRule>
  </conditionalFormatting>
  <conditionalFormatting sqref="H99:J101">
    <cfRule type="containsErrors" dxfId="4130" priority="94">
      <formula>ISERROR(H99)</formula>
    </cfRule>
  </conditionalFormatting>
  <conditionalFormatting sqref="O99:Q101">
    <cfRule type="containsErrors" dxfId="4129" priority="92">
      <formula>ISERROR(O99)</formula>
    </cfRule>
  </conditionalFormatting>
  <conditionalFormatting sqref="O99:Q101">
    <cfRule type="containsErrors" dxfId="4128" priority="91">
      <formula>ISERROR(O99)</formula>
    </cfRule>
  </conditionalFormatting>
  <conditionalFormatting sqref="O99:Q101">
    <cfRule type="cellIs" dxfId="4127" priority="90" operator="equal">
      <formula>0</formula>
    </cfRule>
  </conditionalFormatting>
  <conditionalFormatting sqref="O99:Q101">
    <cfRule type="containsErrors" dxfId="4126" priority="89">
      <formula>ISERROR(O99)</formula>
    </cfRule>
  </conditionalFormatting>
  <conditionalFormatting sqref="O99:Q101">
    <cfRule type="containsErrors" dxfId="4125" priority="86">
      <formula>ISERROR(O99)</formula>
    </cfRule>
    <cfRule type="containsErrors" dxfId="4124" priority="88">
      <formula>ISERROR(O99)</formula>
    </cfRule>
  </conditionalFormatting>
  <conditionalFormatting sqref="O99:Q101">
    <cfRule type="containsErrors" dxfId="4123" priority="87">
      <formula>ISERROR(O99)</formula>
    </cfRule>
  </conditionalFormatting>
  <conditionalFormatting sqref="L103">
    <cfRule type="cellIs" dxfId="4122" priority="85" operator="equal">
      <formula>0</formula>
    </cfRule>
  </conditionalFormatting>
  <conditionalFormatting sqref="L112">
    <cfRule type="cellIs" dxfId="4121" priority="62" operator="equal">
      <formula>0</formula>
    </cfRule>
  </conditionalFormatting>
  <conditionalFormatting sqref="G108:G111">
    <cfRule type="cellIs" dxfId="4120" priority="79" operator="equal">
      <formula>0</formula>
    </cfRule>
    <cfRule type="containsErrors" dxfId="4119" priority="80">
      <formula>ISERROR(G108)</formula>
    </cfRule>
  </conditionalFormatting>
  <conditionalFormatting sqref="N107">
    <cfRule type="cellIs" dxfId="4118" priority="83" operator="equal">
      <formula>0</formula>
    </cfRule>
  </conditionalFormatting>
  <conditionalFormatting sqref="N108:N111">
    <cfRule type="cellIs" dxfId="4117" priority="81" operator="equal">
      <formula>0</formula>
    </cfRule>
    <cfRule type="containsErrors" dxfId="4116" priority="82">
      <formula>ISERROR(N108)</formula>
    </cfRule>
  </conditionalFormatting>
  <conditionalFormatting sqref="E108:E111">
    <cfRule type="containsErrors" dxfId="4115" priority="78">
      <formula>ISERROR(E108)</formula>
    </cfRule>
  </conditionalFormatting>
  <conditionalFormatting sqref="E109">
    <cfRule type="containsErrors" dxfId="4114" priority="77">
      <formula>ISERROR(E109)</formula>
    </cfRule>
  </conditionalFormatting>
  <conditionalFormatting sqref="E110">
    <cfRule type="containsErrors" dxfId="4113" priority="76">
      <formula>ISERROR(E110)</formula>
    </cfRule>
  </conditionalFormatting>
  <conditionalFormatting sqref="E108:E111">
    <cfRule type="cellIs" dxfId="4112" priority="75" operator="equal">
      <formula>0</formula>
    </cfRule>
  </conditionalFormatting>
  <conditionalFormatting sqref="E108:E111">
    <cfRule type="containsErrors" dxfId="4111" priority="74">
      <formula>ISERROR(E108)</formula>
    </cfRule>
  </conditionalFormatting>
  <conditionalFormatting sqref="E108:E111">
    <cfRule type="containsErrors" dxfId="4110" priority="71">
      <formula>ISERROR(E108)</formula>
    </cfRule>
    <cfRule type="containsErrors" dxfId="4109" priority="73">
      <formula>ISERROR(E108)</formula>
    </cfRule>
  </conditionalFormatting>
  <conditionalFormatting sqref="E108:E111">
    <cfRule type="containsErrors" dxfId="4108" priority="72">
      <formula>ISERROR(E108)</formula>
    </cfRule>
  </conditionalFormatting>
  <conditionalFormatting sqref="E112">
    <cfRule type="containsErrors" dxfId="4107" priority="70">
      <formula>ISERROR(E112)</formula>
    </cfRule>
  </conditionalFormatting>
  <conditionalFormatting sqref="E112">
    <cfRule type="containsErrors" dxfId="4106" priority="69">
      <formula>ISERROR(E112)</formula>
    </cfRule>
  </conditionalFormatting>
  <conditionalFormatting sqref="M112 C112:F112">
    <cfRule type="cellIs" dxfId="4105" priority="68" operator="equal">
      <formula>0</formula>
    </cfRule>
  </conditionalFormatting>
  <conditionalFormatting sqref="E112">
    <cfRule type="containsErrors" dxfId="4104" priority="67">
      <formula>ISERROR(E112)</formula>
    </cfRule>
  </conditionalFormatting>
  <conditionalFormatting sqref="N112">
    <cfRule type="cellIs" dxfId="4103" priority="65" operator="equal">
      <formula>0</formula>
    </cfRule>
    <cfRule type="containsErrors" dxfId="4102" priority="66">
      <formula>ISERROR(N112)</formula>
    </cfRule>
  </conditionalFormatting>
  <conditionalFormatting sqref="G112">
    <cfRule type="cellIs" dxfId="4101" priority="63" operator="equal">
      <formula>0</formula>
    </cfRule>
    <cfRule type="containsErrors" dxfId="4100" priority="64">
      <formula>ISERROR(G112)</formula>
    </cfRule>
  </conditionalFormatting>
  <conditionalFormatting sqref="I108">
    <cfRule type="cellIs" dxfId="4099" priority="60" operator="lessThan">
      <formula>0</formula>
    </cfRule>
    <cfRule type="cellIs" dxfId="4098" priority="61" operator="greaterThanOrEqual">
      <formula>0</formula>
    </cfRule>
  </conditionalFormatting>
  <conditionalFormatting sqref="P108">
    <cfRule type="cellIs" dxfId="4097" priority="58" operator="greaterThanOrEqual">
      <formula>0</formula>
    </cfRule>
    <cfRule type="cellIs" dxfId="4096" priority="59" operator="lessThan">
      <formula>1</formula>
    </cfRule>
  </conditionalFormatting>
  <conditionalFormatting sqref="H109:J111">
    <cfRule type="containsErrors" dxfId="4095" priority="57">
      <formula>ISERROR(H109)</formula>
    </cfRule>
  </conditionalFormatting>
  <conditionalFormatting sqref="H109:J111">
    <cfRule type="containsErrors" dxfId="4094" priority="56">
      <formula>ISERROR(H109)</formula>
    </cfRule>
  </conditionalFormatting>
  <conditionalFormatting sqref="H109:J111">
    <cfRule type="cellIs" dxfId="4093" priority="55" operator="equal">
      <formula>0</formula>
    </cfRule>
  </conditionalFormatting>
  <conditionalFormatting sqref="H109:J111">
    <cfRule type="containsErrors" dxfId="4092" priority="54">
      <formula>ISERROR(H109)</formula>
    </cfRule>
  </conditionalFormatting>
  <conditionalFormatting sqref="H109:J111">
    <cfRule type="containsErrors" dxfId="4091" priority="51">
      <formula>ISERROR(H109)</formula>
    </cfRule>
    <cfRule type="containsErrors" dxfId="4090" priority="53">
      <formula>ISERROR(H109)</formula>
    </cfRule>
  </conditionalFormatting>
  <conditionalFormatting sqref="H109:J111">
    <cfRule type="containsErrors" dxfId="4089" priority="52">
      <formula>ISERROR(H109)</formula>
    </cfRule>
  </conditionalFormatting>
  <conditionalFormatting sqref="O109:Q111">
    <cfRule type="containsErrors" dxfId="4088" priority="50">
      <formula>ISERROR(O109)</formula>
    </cfRule>
  </conditionalFormatting>
  <conditionalFormatting sqref="O109:Q111">
    <cfRule type="containsErrors" dxfId="4087" priority="49">
      <formula>ISERROR(O109)</formula>
    </cfRule>
  </conditionalFormatting>
  <conditionalFormatting sqref="O109:Q111">
    <cfRule type="cellIs" dxfId="4086" priority="48" operator="equal">
      <formula>0</formula>
    </cfRule>
  </conditionalFormatting>
  <conditionalFormatting sqref="O109:Q111">
    <cfRule type="containsErrors" dxfId="4085" priority="47">
      <formula>ISERROR(O109)</formula>
    </cfRule>
  </conditionalFormatting>
  <conditionalFormatting sqref="O109:Q111">
    <cfRule type="containsErrors" dxfId="4084" priority="44">
      <formula>ISERROR(O109)</formula>
    </cfRule>
    <cfRule type="containsErrors" dxfId="4083" priority="46">
      <formula>ISERROR(O109)</formula>
    </cfRule>
  </conditionalFormatting>
  <conditionalFormatting sqref="O109:Q111">
    <cfRule type="containsErrors" dxfId="4082" priority="45">
      <formula>ISERROR(O109)</formula>
    </cfRule>
  </conditionalFormatting>
  <conditionalFormatting sqref="L114 L116:L122">
    <cfRule type="cellIs" dxfId="4081" priority="43" operator="equal">
      <formula>0</formula>
    </cfRule>
  </conditionalFormatting>
  <conditionalFormatting sqref="L113">
    <cfRule type="cellIs" dxfId="4080" priority="42" operator="equal">
      <formula>0</formula>
    </cfRule>
  </conditionalFormatting>
  <conditionalFormatting sqref="L113">
    <cfRule type="cellIs" dxfId="4079" priority="41" operator="equal">
      <formula>0</formula>
    </cfRule>
  </conditionalFormatting>
  <conditionalFormatting sqref="L122">
    <cfRule type="cellIs" dxfId="4078" priority="19" operator="equal">
      <formula>0</formula>
    </cfRule>
  </conditionalFormatting>
  <conditionalFormatting sqref="G118:G121">
    <cfRule type="cellIs" dxfId="4077" priority="36" operator="equal">
      <formula>0</formula>
    </cfRule>
    <cfRule type="containsErrors" dxfId="4076" priority="37">
      <formula>ISERROR(G118)</formula>
    </cfRule>
  </conditionalFormatting>
  <conditionalFormatting sqref="N117">
    <cfRule type="cellIs" dxfId="4075" priority="40" operator="equal">
      <formula>0</formula>
    </cfRule>
  </conditionalFormatting>
  <conditionalFormatting sqref="N118:N121">
    <cfRule type="cellIs" dxfId="4074" priority="38" operator="equal">
      <formula>0</formula>
    </cfRule>
    <cfRule type="containsErrors" dxfId="4073" priority="39">
      <formula>ISERROR(N118)</formula>
    </cfRule>
  </conditionalFormatting>
  <conditionalFormatting sqref="E118:E121">
    <cfRule type="containsErrors" dxfId="4072" priority="35">
      <formula>ISERROR(E118)</formula>
    </cfRule>
  </conditionalFormatting>
  <conditionalFormatting sqref="E119">
    <cfRule type="containsErrors" dxfId="4071" priority="34">
      <formula>ISERROR(E119)</formula>
    </cfRule>
  </conditionalFormatting>
  <conditionalFormatting sqref="E120">
    <cfRule type="containsErrors" dxfId="4070" priority="33">
      <formula>ISERROR(E120)</formula>
    </cfRule>
  </conditionalFormatting>
  <conditionalFormatting sqref="E118:E121">
    <cfRule type="cellIs" dxfId="4069" priority="32" operator="equal">
      <formula>0</formula>
    </cfRule>
  </conditionalFormatting>
  <conditionalFormatting sqref="E118:E121">
    <cfRule type="containsErrors" dxfId="4068" priority="31">
      <formula>ISERROR(E118)</formula>
    </cfRule>
  </conditionalFormatting>
  <conditionalFormatting sqref="E118:E121">
    <cfRule type="containsErrors" dxfId="4067" priority="28">
      <formula>ISERROR(E118)</formula>
    </cfRule>
    <cfRule type="containsErrors" dxfId="4066" priority="30">
      <formula>ISERROR(E118)</formula>
    </cfRule>
  </conditionalFormatting>
  <conditionalFormatting sqref="E118:E121">
    <cfRule type="containsErrors" dxfId="4065" priority="29">
      <formula>ISERROR(E118)</formula>
    </cfRule>
  </conditionalFormatting>
  <conditionalFormatting sqref="E122">
    <cfRule type="containsErrors" dxfId="4064" priority="27">
      <formula>ISERROR(E122)</formula>
    </cfRule>
  </conditionalFormatting>
  <conditionalFormatting sqref="E122">
    <cfRule type="containsErrors" dxfId="4063" priority="26">
      <formula>ISERROR(E122)</formula>
    </cfRule>
  </conditionalFormatting>
  <conditionalFormatting sqref="M122 C122:F122">
    <cfRule type="cellIs" dxfId="4062" priority="25" operator="equal">
      <formula>0</formula>
    </cfRule>
  </conditionalFormatting>
  <conditionalFormatting sqref="E122">
    <cfRule type="containsErrors" dxfId="4061" priority="24">
      <formula>ISERROR(E122)</formula>
    </cfRule>
  </conditionalFormatting>
  <conditionalFormatting sqref="N122">
    <cfRule type="cellIs" dxfId="4060" priority="22" operator="equal">
      <formula>0</formula>
    </cfRule>
    <cfRule type="containsErrors" dxfId="4059" priority="23">
      <formula>ISERROR(N122)</formula>
    </cfRule>
  </conditionalFormatting>
  <conditionalFormatting sqref="G122">
    <cfRule type="cellIs" dxfId="4058" priority="20" operator="equal">
      <formula>0</formula>
    </cfRule>
    <cfRule type="containsErrors" dxfId="4057" priority="21">
      <formula>ISERROR(G122)</formula>
    </cfRule>
  </conditionalFormatting>
  <conditionalFormatting sqref="I118">
    <cfRule type="cellIs" dxfId="4056" priority="17" operator="lessThan">
      <formula>0</formula>
    </cfRule>
    <cfRule type="cellIs" dxfId="4055" priority="18" operator="greaterThanOrEqual">
      <formula>0</formula>
    </cfRule>
  </conditionalFormatting>
  <conditionalFormatting sqref="P118">
    <cfRule type="cellIs" dxfId="4054" priority="15" operator="greaterThanOrEqual">
      <formula>0</formula>
    </cfRule>
    <cfRule type="cellIs" dxfId="4053" priority="16" operator="lessThan">
      <formula>1</formula>
    </cfRule>
  </conditionalFormatting>
  <conditionalFormatting sqref="H119:J121">
    <cfRule type="containsErrors" dxfId="4052" priority="14">
      <formula>ISERROR(H119)</formula>
    </cfRule>
  </conditionalFormatting>
  <conditionalFormatting sqref="H119:J121">
    <cfRule type="containsErrors" dxfId="4051" priority="13">
      <formula>ISERROR(H119)</formula>
    </cfRule>
  </conditionalFormatting>
  <conditionalFormatting sqref="H119:J121">
    <cfRule type="cellIs" dxfId="4050" priority="12" operator="equal">
      <formula>0</formula>
    </cfRule>
  </conditionalFormatting>
  <conditionalFormatting sqref="H119:J121">
    <cfRule type="containsErrors" dxfId="4049" priority="11">
      <formula>ISERROR(H119)</formula>
    </cfRule>
  </conditionalFormatting>
  <conditionalFormatting sqref="H119:J121">
    <cfRule type="containsErrors" dxfId="4048" priority="8">
      <formula>ISERROR(H119)</formula>
    </cfRule>
    <cfRule type="containsErrors" dxfId="4047" priority="10">
      <formula>ISERROR(H119)</formula>
    </cfRule>
  </conditionalFormatting>
  <conditionalFormatting sqref="H119:J121">
    <cfRule type="containsErrors" dxfId="4046" priority="9">
      <formula>ISERROR(H119)</formula>
    </cfRule>
  </conditionalFormatting>
  <conditionalFormatting sqref="O119:Q121">
    <cfRule type="containsErrors" dxfId="4045" priority="7">
      <formula>ISERROR(O119)</formula>
    </cfRule>
  </conditionalFormatting>
  <conditionalFormatting sqref="O119:Q121">
    <cfRule type="containsErrors" dxfId="4044" priority="6">
      <formula>ISERROR(O119)</formula>
    </cfRule>
  </conditionalFormatting>
  <conditionalFormatting sqref="O119:Q121">
    <cfRule type="cellIs" dxfId="4043" priority="5" operator="equal">
      <formula>0</formula>
    </cfRule>
  </conditionalFormatting>
  <conditionalFormatting sqref="O119:Q121">
    <cfRule type="containsErrors" dxfId="4042" priority="4">
      <formula>ISERROR(O119)</formula>
    </cfRule>
  </conditionalFormatting>
  <conditionalFormatting sqref="O119:Q121">
    <cfRule type="containsErrors" dxfId="4041" priority="1">
      <formula>ISERROR(O119)</formula>
    </cfRule>
    <cfRule type="containsErrors" dxfId="4040" priority="3">
      <formula>ISERROR(O119)</formula>
    </cfRule>
  </conditionalFormatting>
  <conditionalFormatting sqref="O119:Q121">
    <cfRule type="containsErrors" dxfId="4039" priority="2">
      <formula>ISERROR(O119)</formula>
    </cfRule>
  </conditionalFormatting>
  <pageMargins left="0.7" right="0.7" top="0.75" bottom="0.75" header="0.3" footer="0.3"/>
  <pageSetup paperSize="9" orientation="landscape" horizontalDpi="4294967293" r:id="rId1"/>
  <ignoredErrors>
    <ignoredError sqref="P79 P88 P98"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05"/>
  <sheetViews>
    <sheetView showGridLines="0" topLeftCell="A51" zoomScaleNormal="100" workbookViewId="0">
      <pane xSplit="1" topLeftCell="B1" activePane="topRight" state="frozen"/>
      <selection activeCell="H10" sqref="H10"/>
      <selection pane="topRight" activeCell="H73" sqref="H73"/>
    </sheetView>
  </sheetViews>
  <sheetFormatPr defaultColWidth="9" defaultRowHeight="16.5" outlineLevelRow="1" x14ac:dyDescent="0.3"/>
  <cols>
    <col min="1" max="1" width="2.75" style="20" customWidth="1"/>
    <col min="2" max="2" width="23.875" style="20" customWidth="1"/>
    <col min="3" max="3" width="7.625" style="20" customWidth="1"/>
    <col min="4" max="4" width="14" style="95" customWidth="1"/>
    <col min="5" max="5" width="15.25" style="20" customWidth="1"/>
    <col min="6" max="6" width="17.5" style="20" customWidth="1"/>
    <col min="7" max="7" width="9.75" style="20" customWidth="1"/>
    <col min="8" max="8" width="17.25" style="20" customWidth="1"/>
    <col min="9" max="9" width="12" style="95" customWidth="1"/>
    <col min="10" max="10" width="17.5" style="20" customWidth="1"/>
    <col min="11" max="11" width="26.75" style="20" customWidth="1"/>
    <col min="12" max="12" width="12.375" style="20" customWidth="1"/>
    <col min="13" max="13" width="15.875" style="20" customWidth="1"/>
    <col min="14" max="14" width="9" style="20"/>
    <col min="15" max="15" width="21.25" style="20" customWidth="1"/>
    <col min="16" max="16" width="14.5" style="20" customWidth="1"/>
    <col min="17" max="17" width="21.625" style="20" customWidth="1"/>
    <col min="18" max="16384" width="9" style="20"/>
  </cols>
  <sheetData>
    <row r="1" spans="1:13" s="76" customFormat="1" ht="11.25" customHeight="1" x14ac:dyDescent="0.3">
      <c r="A1" s="24"/>
      <c r="B1" s="23"/>
      <c r="C1" s="24"/>
      <c r="D1" s="105"/>
      <c r="E1" s="24"/>
      <c r="F1" s="24"/>
      <c r="G1" s="24"/>
      <c r="H1" s="23"/>
      <c r="I1" s="105"/>
      <c r="J1" s="24"/>
      <c r="K1" s="24"/>
    </row>
    <row r="2" spans="1:13" s="76" customFormat="1" ht="46.5" customHeight="1" x14ac:dyDescent="0.35">
      <c r="A2" s="25"/>
      <c r="B2" s="622" t="s">
        <v>149</v>
      </c>
      <c r="C2" s="628" t="s">
        <v>135</v>
      </c>
      <c r="D2" s="628"/>
      <c r="E2" s="628"/>
      <c r="F2" s="628"/>
      <c r="G2" s="628"/>
      <c r="H2" s="628"/>
      <c r="I2" s="628"/>
      <c r="J2" s="628"/>
      <c r="K2" s="628"/>
      <c r="L2" s="89"/>
      <c r="M2" s="89"/>
    </row>
    <row r="3" spans="1:13" s="76" customFormat="1" ht="34.5" customHeight="1" x14ac:dyDescent="0.3">
      <c r="A3" s="73"/>
      <c r="B3" s="623"/>
      <c r="C3" s="628"/>
      <c r="D3" s="628"/>
      <c r="E3" s="628"/>
      <c r="F3" s="628"/>
      <c r="G3" s="628"/>
      <c r="H3" s="628"/>
      <c r="I3" s="628"/>
      <c r="J3" s="628"/>
      <c r="K3" s="628"/>
      <c r="L3" s="90"/>
      <c r="M3" s="90"/>
    </row>
    <row r="4" spans="1:13" s="77" customFormat="1" ht="79.5" customHeight="1" x14ac:dyDescent="0.3">
      <c r="B4" s="624"/>
      <c r="C4" s="625" t="s">
        <v>27</v>
      </c>
      <c r="D4" s="626"/>
      <c r="E4" s="626"/>
      <c r="F4" s="626"/>
      <c r="G4" s="626"/>
      <c r="H4" s="626"/>
      <c r="I4" s="626"/>
      <c r="J4" s="626"/>
      <c r="K4" s="627"/>
    </row>
    <row r="5" spans="1:13" ht="24" customHeight="1" x14ac:dyDescent="0.3">
      <c r="B5" s="610"/>
      <c r="C5" s="610"/>
      <c r="D5" s="610"/>
      <c r="E5" s="610"/>
      <c r="F5" s="610"/>
      <c r="G5" s="610"/>
    </row>
    <row r="6" spans="1:13" ht="15.75" customHeight="1" x14ac:dyDescent="0.3">
      <c r="A6" s="78"/>
      <c r="B6" s="79"/>
      <c r="C6" s="79"/>
      <c r="D6" s="96"/>
      <c r="E6" s="79"/>
      <c r="F6" s="79"/>
      <c r="G6" s="79"/>
      <c r="H6" s="79"/>
      <c r="I6" s="96"/>
      <c r="J6" s="79"/>
      <c r="K6" s="79"/>
    </row>
    <row r="7" spans="1:13" s="81" customFormat="1" ht="30.75" customHeight="1" x14ac:dyDescent="0.4">
      <c r="A7" s="150"/>
      <c r="B7" s="620">
        <v>2012</v>
      </c>
      <c r="C7" s="620"/>
      <c r="D7" s="620"/>
      <c r="E7" s="620"/>
      <c r="F7" s="620"/>
      <c r="G7" s="620"/>
      <c r="H7" s="620"/>
      <c r="I7" s="620"/>
      <c r="J7" s="620"/>
      <c r="K7" s="621"/>
    </row>
    <row r="8" spans="1:13" ht="30" hidden="1" customHeight="1" outlineLevel="1" x14ac:dyDescent="0.3">
      <c r="A8" s="571">
        <v>2012</v>
      </c>
      <c r="B8" s="599" t="s">
        <v>40</v>
      </c>
      <c r="C8" s="601"/>
      <c r="D8" s="601"/>
      <c r="E8" s="601"/>
      <c r="F8" s="601"/>
      <c r="G8" s="601"/>
      <c r="H8" s="599" t="s">
        <v>41</v>
      </c>
      <c r="I8" s="601"/>
      <c r="J8" s="601"/>
      <c r="K8" s="601"/>
    </row>
    <row r="9" spans="1:13" s="162" customFormat="1" ht="37.5" hidden="1" customHeight="1" outlineLevel="1" x14ac:dyDescent="0.25">
      <c r="A9" s="571"/>
      <c r="B9" s="154" t="s">
        <v>10</v>
      </c>
      <c r="C9" s="160" t="s">
        <v>38</v>
      </c>
      <c r="D9" s="156" t="s">
        <v>12</v>
      </c>
      <c r="E9" s="154" t="s">
        <v>3</v>
      </c>
      <c r="F9" s="160" t="s">
        <v>39</v>
      </c>
      <c r="G9" s="168" t="s">
        <v>19</v>
      </c>
      <c r="H9" s="154" t="s">
        <v>42</v>
      </c>
      <c r="I9" s="156" t="s">
        <v>12</v>
      </c>
      <c r="J9" s="160" t="s">
        <v>37</v>
      </c>
      <c r="K9" s="169" t="s">
        <v>19</v>
      </c>
    </row>
    <row r="10" spans="1:13" ht="21" hidden="1" customHeight="1" outlineLevel="1" x14ac:dyDescent="0.3">
      <c r="A10" s="571"/>
      <c r="B10" s="11"/>
      <c r="C10" s="106"/>
      <c r="D10" s="127"/>
      <c r="E10" s="138" t="e">
        <f>C10/Samantekt!C7</f>
        <v>#DIV/0!</v>
      </c>
      <c r="F10" s="130"/>
      <c r="G10" s="59" t="e">
        <f>F10/C10</f>
        <v>#DIV/0!</v>
      </c>
      <c r="H10" s="13"/>
      <c r="I10" s="120"/>
      <c r="J10" s="124"/>
      <c r="K10" s="59" t="e">
        <f>J10/I10</f>
        <v>#DIV/0!</v>
      </c>
    </row>
    <row r="11" spans="1:13" ht="21" hidden="1" customHeight="1" outlineLevel="1" x14ac:dyDescent="0.3">
      <c r="A11" s="571"/>
      <c r="B11" s="14"/>
      <c r="C11" s="106"/>
      <c r="D11" s="127"/>
      <c r="E11" s="138" t="e">
        <f>C11/Samantekt!C7</f>
        <v>#DIV/0!</v>
      </c>
      <c r="F11" s="130"/>
      <c r="G11" s="59" t="e">
        <f>F11/C11</f>
        <v>#DIV/0!</v>
      </c>
      <c r="H11" s="15"/>
      <c r="I11" s="120"/>
      <c r="J11" s="124"/>
      <c r="K11" s="59" t="e">
        <f>J11/I11</f>
        <v>#DIV/0!</v>
      </c>
    </row>
    <row r="12" spans="1:13" ht="21" hidden="1" customHeight="1" outlineLevel="1" x14ac:dyDescent="0.3">
      <c r="A12" s="571"/>
      <c r="B12" s="16"/>
      <c r="C12" s="106"/>
      <c r="D12" s="127"/>
      <c r="E12" s="138" t="e">
        <f>C12/Samantekt!C7</f>
        <v>#DIV/0!</v>
      </c>
      <c r="F12" s="130"/>
      <c r="G12" s="59" t="e">
        <f>F12/C12</f>
        <v>#DIV/0!</v>
      </c>
      <c r="H12" s="13"/>
      <c r="I12" s="69"/>
      <c r="J12" s="121"/>
      <c r="K12" s="59" t="e">
        <f>J12/I12</f>
        <v>#DIV/0!</v>
      </c>
    </row>
    <row r="13" spans="1:13" ht="21" hidden="1" customHeight="1" outlineLevel="1" x14ac:dyDescent="0.3">
      <c r="A13" s="571"/>
      <c r="B13" s="16"/>
      <c r="C13" s="223"/>
      <c r="D13" s="128"/>
      <c r="E13" s="224" t="e">
        <f>C13/Samantekt!C7</f>
        <v>#DIV/0!</v>
      </c>
      <c r="F13" s="131"/>
      <c r="G13" s="66" t="e">
        <f>F13/C13</f>
        <v>#DIV/0!</v>
      </c>
      <c r="H13" s="215"/>
      <c r="I13" s="122"/>
      <c r="J13" s="225"/>
      <c r="K13" s="66" t="e">
        <f>J13/I13</f>
        <v>#DIV/0!</v>
      </c>
    </row>
    <row r="14" spans="1:13" ht="17.25" hidden="1" outlineLevel="1" thickBot="1" x14ac:dyDescent="0.35">
      <c r="A14" s="571"/>
      <c r="B14" s="226" t="s">
        <v>108</v>
      </c>
      <c r="C14" s="227">
        <f>SUM(C10:C13)</f>
        <v>0</v>
      </c>
      <c r="D14" s="218">
        <f>SUM(D10:D13)</f>
        <v>0</v>
      </c>
      <c r="E14" s="228" t="e">
        <f>C14/Samantekt!C7</f>
        <v>#DIV/0!</v>
      </c>
      <c r="F14" s="221">
        <f>SUM(F10:F13)</f>
        <v>0</v>
      </c>
      <c r="G14" s="229" t="e">
        <f>F14/C14</f>
        <v>#DIV/0!</v>
      </c>
      <c r="H14" s="227"/>
      <c r="I14" s="218">
        <f>SUM(I10:I13)</f>
        <v>0</v>
      </c>
      <c r="J14" s="230">
        <f>SUM(J10:J13)</f>
        <v>0</v>
      </c>
      <c r="K14" s="229" t="e">
        <f>J14/I14</f>
        <v>#DIV/0!</v>
      </c>
    </row>
    <row r="15" spans="1:13" collapsed="1" x14ac:dyDescent="0.3">
      <c r="A15" s="85"/>
    </row>
    <row r="16" spans="1:13" s="81" customFormat="1" ht="30.75" customHeight="1" x14ac:dyDescent="0.4">
      <c r="A16" s="150"/>
      <c r="B16" s="620">
        <v>2013</v>
      </c>
      <c r="C16" s="620"/>
      <c r="D16" s="620"/>
      <c r="E16" s="620"/>
      <c r="F16" s="620"/>
      <c r="G16" s="620"/>
      <c r="H16" s="620"/>
      <c r="I16" s="620"/>
      <c r="J16" s="620"/>
      <c r="K16" s="621"/>
    </row>
    <row r="17" spans="1:11" ht="30" hidden="1" customHeight="1" outlineLevel="1" x14ac:dyDescent="0.3">
      <c r="A17" s="571">
        <v>2013</v>
      </c>
      <c r="B17" s="599" t="s">
        <v>40</v>
      </c>
      <c r="C17" s="601"/>
      <c r="D17" s="601"/>
      <c r="E17" s="601"/>
      <c r="F17" s="601"/>
      <c r="G17" s="601"/>
      <c r="H17" s="599" t="s">
        <v>41</v>
      </c>
      <c r="I17" s="601"/>
      <c r="J17" s="601"/>
      <c r="K17" s="601"/>
    </row>
    <row r="18" spans="1:11" s="162" customFormat="1" ht="37.5" hidden="1" customHeight="1" outlineLevel="1" x14ac:dyDescent="0.25">
      <c r="A18" s="571"/>
      <c r="B18" s="154" t="s">
        <v>10</v>
      </c>
      <c r="C18" s="160" t="s">
        <v>38</v>
      </c>
      <c r="D18" s="156" t="s">
        <v>12</v>
      </c>
      <c r="E18" s="154" t="s">
        <v>3</v>
      </c>
      <c r="F18" s="160" t="s">
        <v>39</v>
      </c>
      <c r="G18" s="168" t="s">
        <v>19</v>
      </c>
      <c r="H18" s="154" t="s">
        <v>42</v>
      </c>
      <c r="I18" s="156" t="s">
        <v>12</v>
      </c>
      <c r="J18" s="160" t="s">
        <v>37</v>
      </c>
      <c r="K18" s="169" t="s">
        <v>19</v>
      </c>
    </row>
    <row r="19" spans="1:11" ht="21" hidden="1" customHeight="1" outlineLevel="1" x14ac:dyDescent="0.3">
      <c r="A19" s="571"/>
      <c r="B19" s="11"/>
      <c r="C19" s="106"/>
      <c r="D19" s="127"/>
      <c r="E19" s="138" t="e">
        <f>C19/Samantekt!D7</f>
        <v>#DIV/0!</v>
      </c>
      <c r="F19" s="130"/>
      <c r="G19" s="59" t="e">
        <f>F19/C19</f>
        <v>#DIV/0!</v>
      </c>
      <c r="H19" s="13"/>
      <c r="I19" s="69"/>
      <c r="J19" s="124">
        <v>0</v>
      </c>
      <c r="K19" s="59" t="e">
        <f>J19/I19</f>
        <v>#DIV/0!</v>
      </c>
    </row>
    <row r="20" spans="1:11" ht="21" hidden="1" customHeight="1" outlineLevel="1" x14ac:dyDescent="0.3">
      <c r="A20" s="571"/>
      <c r="B20" s="14"/>
      <c r="C20" s="106"/>
      <c r="D20" s="127"/>
      <c r="E20" s="138" t="e">
        <f>C20/Samantekt!D7</f>
        <v>#DIV/0!</v>
      </c>
      <c r="F20" s="130"/>
      <c r="G20" s="59" t="e">
        <f>F20/C20</f>
        <v>#DIV/0!</v>
      </c>
      <c r="H20" s="15"/>
      <c r="I20" s="69"/>
      <c r="J20" s="124"/>
      <c r="K20" s="59" t="e">
        <f>J20/I20</f>
        <v>#DIV/0!</v>
      </c>
    </row>
    <row r="21" spans="1:11" ht="21" hidden="1" customHeight="1" outlineLevel="1" x14ac:dyDescent="0.3">
      <c r="A21" s="571"/>
      <c r="B21" s="16"/>
      <c r="C21" s="106"/>
      <c r="D21" s="127"/>
      <c r="E21" s="138" t="e">
        <f>C21/Samantekt!D7</f>
        <v>#DIV/0!</v>
      </c>
      <c r="F21" s="130"/>
      <c r="G21" s="59" t="e">
        <f>F21/C21</f>
        <v>#DIV/0!</v>
      </c>
      <c r="H21" s="13"/>
      <c r="I21" s="69"/>
      <c r="J21" s="121"/>
      <c r="K21" s="59" t="e">
        <f>J21/I21</f>
        <v>#DIV/0!</v>
      </c>
    </row>
    <row r="22" spans="1:11" ht="21" hidden="1" customHeight="1" outlineLevel="1" x14ac:dyDescent="0.3">
      <c r="A22" s="571"/>
      <c r="B22" s="18"/>
      <c r="C22" s="129"/>
      <c r="D22" s="128"/>
      <c r="E22" s="138" t="e">
        <f>C22/Samantekt!D7</f>
        <v>#DIV/0!</v>
      </c>
      <c r="F22" s="131"/>
      <c r="G22" s="59" t="e">
        <f>F22/C22</f>
        <v>#DIV/0!</v>
      </c>
      <c r="H22" s="13"/>
      <c r="I22" s="126"/>
      <c r="J22" s="125"/>
      <c r="K22" s="59" t="e">
        <f>J22/I22</f>
        <v>#DIV/0!</v>
      </c>
    </row>
    <row r="23" spans="1:11" ht="17.25" hidden="1" outlineLevel="1" thickBot="1" x14ac:dyDescent="0.35">
      <c r="A23" s="571"/>
      <c r="B23" s="226" t="s">
        <v>108</v>
      </c>
      <c r="C23" s="227">
        <f>SUM(C19:C22)</f>
        <v>0</v>
      </c>
      <c r="D23" s="218">
        <f>SUM(D19:D22)</f>
        <v>0</v>
      </c>
      <c r="E23" s="228" t="e">
        <f>C23/Samantekt!D7</f>
        <v>#DIV/0!</v>
      </c>
      <c r="F23" s="221">
        <f>SUM(F19:F22)</f>
        <v>0</v>
      </c>
      <c r="G23" s="229" t="e">
        <f>F23/C23</f>
        <v>#DIV/0!</v>
      </c>
      <c r="H23" s="227"/>
      <c r="I23" s="218">
        <f>SUM(I19:I22)</f>
        <v>0</v>
      </c>
      <c r="J23" s="230">
        <f>SUM(J19:J22)</f>
        <v>0</v>
      </c>
      <c r="K23" s="229" t="e">
        <f>J23/I23</f>
        <v>#DIV/0!</v>
      </c>
    </row>
    <row r="24" spans="1:11" collapsed="1" x14ac:dyDescent="0.3">
      <c r="A24" s="85"/>
    </row>
    <row r="25" spans="1:11" s="81" customFormat="1" ht="30.75" customHeight="1" x14ac:dyDescent="0.4">
      <c r="A25" s="150"/>
      <c r="B25" s="620">
        <v>2014</v>
      </c>
      <c r="C25" s="620"/>
      <c r="D25" s="620"/>
      <c r="E25" s="620"/>
      <c r="F25" s="620"/>
      <c r="G25" s="620"/>
      <c r="H25" s="620"/>
      <c r="I25" s="620"/>
      <c r="J25" s="620"/>
      <c r="K25" s="621"/>
    </row>
    <row r="26" spans="1:11" ht="30" hidden="1" customHeight="1" outlineLevel="1" x14ac:dyDescent="0.3">
      <c r="A26" s="571">
        <v>2014</v>
      </c>
      <c r="B26" s="599" t="s">
        <v>40</v>
      </c>
      <c r="C26" s="601"/>
      <c r="D26" s="601"/>
      <c r="E26" s="601"/>
      <c r="F26" s="601"/>
      <c r="G26" s="601"/>
      <c r="H26" s="599" t="s">
        <v>41</v>
      </c>
      <c r="I26" s="601"/>
      <c r="J26" s="601"/>
      <c r="K26" s="601"/>
    </row>
    <row r="27" spans="1:11" s="162" customFormat="1" ht="37.5" hidden="1" customHeight="1" outlineLevel="1" x14ac:dyDescent="0.25">
      <c r="A27" s="571"/>
      <c r="B27" s="154" t="s">
        <v>10</v>
      </c>
      <c r="C27" s="160" t="s">
        <v>38</v>
      </c>
      <c r="D27" s="156" t="s">
        <v>12</v>
      </c>
      <c r="E27" s="154" t="s">
        <v>3</v>
      </c>
      <c r="F27" s="160" t="s">
        <v>39</v>
      </c>
      <c r="G27" s="168" t="s">
        <v>19</v>
      </c>
      <c r="H27" s="154" t="s">
        <v>42</v>
      </c>
      <c r="I27" s="156" t="s">
        <v>12</v>
      </c>
      <c r="J27" s="160" t="s">
        <v>37</v>
      </c>
      <c r="K27" s="169" t="s">
        <v>19</v>
      </c>
    </row>
    <row r="28" spans="1:11" ht="21" hidden="1" customHeight="1" outlineLevel="1" x14ac:dyDescent="0.3">
      <c r="A28" s="571"/>
      <c r="B28" s="11" t="s">
        <v>266</v>
      </c>
      <c r="C28" s="106"/>
      <c r="D28" s="127"/>
      <c r="E28" s="138" t="e">
        <f>C28/Samantekt!E7</f>
        <v>#DIV/0!</v>
      </c>
      <c r="F28" s="130"/>
      <c r="G28" s="59" t="e">
        <f>F28/C28</f>
        <v>#DIV/0!</v>
      </c>
      <c r="H28" s="13" t="s">
        <v>41</v>
      </c>
      <c r="I28" s="69"/>
      <c r="J28" s="124"/>
      <c r="K28" s="59" t="e">
        <f>J28/I28</f>
        <v>#DIV/0!</v>
      </c>
    </row>
    <row r="29" spans="1:11" ht="21" hidden="1" customHeight="1" outlineLevel="1" x14ac:dyDescent="0.3">
      <c r="A29" s="571"/>
      <c r="B29" s="14"/>
      <c r="C29" s="106"/>
      <c r="D29" s="127"/>
      <c r="E29" s="138" t="e">
        <f>C29/Samantekt!E7</f>
        <v>#DIV/0!</v>
      </c>
      <c r="F29" s="130"/>
      <c r="G29" s="59" t="e">
        <f>F29/C29</f>
        <v>#DIV/0!</v>
      </c>
      <c r="H29" s="15"/>
      <c r="I29" s="69"/>
      <c r="J29" s="124"/>
      <c r="K29" s="59" t="e">
        <f>J29/I29</f>
        <v>#DIV/0!</v>
      </c>
    </row>
    <row r="30" spans="1:11" ht="21" hidden="1" customHeight="1" outlineLevel="1" x14ac:dyDescent="0.3">
      <c r="A30" s="571"/>
      <c r="B30" s="16"/>
      <c r="C30" s="106"/>
      <c r="D30" s="127"/>
      <c r="E30" s="138" t="e">
        <f>C30/Samantekt!E7</f>
        <v>#DIV/0!</v>
      </c>
      <c r="F30" s="130"/>
      <c r="G30" s="59" t="e">
        <f>F30/C30</f>
        <v>#DIV/0!</v>
      </c>
      <c r="H30" s="13"/>
      <c r="I30" s="69"/>
      <c r="J30" s="121"/>
      <c r="K30" s="59" t="e">
        <f>J30/I30</f>
        <v>#DIV/0!</v>
      </c>
    </row>
    <row r="31" spans="1:11" ht="21" hidden="1" customHeight="1" outlineLevel="1" x14ac:dyDescent="0.3">
      <c r="A31" s="571"/>
      <c r="B31" s="18"/>
      <c r="C31" s="129"/>
      <c r="D31" s="127"/>
      <c r="E31" s="138" t="e">
        <f>C31/Samantekt!E7</f>
        <v>#DIV/0!</v>
      </c>
      <c r="F31" s="131"/>
      <c r="G31" s="59" t="e">
        <f>F31/C31</f>
        <v>#DIV/0!</v>
      </c>
      <c r="H31" s="13"/>
      <c r="I31" s="126"/>
      <c r="J31" s="125"/>
      <c r="K31" s="59" t="e">
        <f>J31/I31</f>
        <v>#DIV/0!</v>
      </c>
    </row>
    <row r="32" spans="1:11" ht="17.25" hidden="1" outlineLevel="1" thickBot="1" x14ac:dyDescent="0.35">
      <c r="A32" s="571"/>
      <c r="B32" s="226" t="s">
        <v>108</v>
      </c>
      <c r="C32" s="227">
        <f>SUM(C28:C31)</f>
        <v>0</v>
      </c>
      <c r="D32" s="218">
        <f>SUM(D28:D31)</f>
        <v>0</v>
      </c>
      <c r="E32" s="228" t="e">
        <f>C32/Samantekt!E7</f>
        <v>#DIV/0!</v>
      </c>
      <c r="F32" s="221">
        <f>SUM(F28:F31)</f>
        <v>0</v>
      </c>
      <c r="G32" s="229" t="e">
        <f>F32/C32</f>
        <v>#DIV/0!</v>
      </c>
      <c r="H32" s="227"/>
      <c r="I32" s="218">
        <f>SUM(I28:I31)</f>
        <v>0</v>
      </c>
      <c r="J32" s="230">
        <f>SUM(J28:J31)</f>
        <v>0</v>
      </c>
      <c r="K32" s="229" t="e">
        <f>J32/I32</f>
        <v>#DIV/0!</v>
      </c>
    </row>
    <row r="33" spans="1:11" collapsed="1" x14ac:dyDescent="0.3">
      <c r="A33" s="85"/>
    </row>
    <row r="34" spans="1:11" s="81" customFormat="1" ht="30.75" customHeight="1" x14ac:dyDescent="0.4">
      <c r="A34" s="150"/>
      <c r="B34" s="620">
        <v>2015</v>
      </c>
      <c r="C34" s="620"/>
      <c r="D34" s="620"/>
      <c r="E34" s="620"/>
      <c r="F34" s="620"/>
      <c r="G34" s="620"/>
      <c r="H34" s="620"/>
      <c r="I34" s="620"/>
      <c r="J34" s="620"/>
      <c r="K34" s="621"/>
    </row>
    <row r="35" spans="1:11" ht="30" hidden="1" customHeight="1" outlineLevel="1" x14ac:dyDescent="0.3">
      <c r="A35" s="571">
        <v>2015</v>
      </c>
      <c r="B35" s="599" t="s">
        <v>40</v>
      </c>
      <c r="C35" s="601"/>
      <c r="D35" s="601"/>
      <c r="E35" s="601"/>
      <c r="F35" s="601"/>
      <c r="G35" s="601"/>
      <c r="H35" s="599" t="s">
        <v>41</v>
      </c>
      <c r="I35" s="601"/>
      <c r="J35" s="601"/>
      <c r="K35" s="601"/>
    </row>
    <row r="36" spans="1:11" s="162" customFormat="1" ht="37.5" hidden="1" customHeight="1" outlineLevel="1" x14ac:dyDescent="0.25">
      <c r="A36" s="571"/>
      <c r="B36" s="154" t="s">
        <v>10</v>
      </c>
      <c r="C36" s="160" t="s">
        <v>38</v>
      </c>
      <c r="D36" s="156" t="s">
        <v>12</v>
      </c>
      <c r="E36" s="154" t="s">
        <v>3</v>
      </c>
      <c r="F36" s="160" t="s">
        <v>39</v>
      </c>
      <c r="G36" s="168" t="s">
        <v>19</v>
      </c>
      <c r="H36" s="154" t="s">
        <v>42</v>
      </c>
      <c r="I36" s="156" t="s">
        <v>12</v>
      </c>
      <c r="J36" s="160" t="s">
        <v>37</v>
      </c>
      <c r="K36" s="169" t="s">
        <v>19</v>
      </c>
    </row>
    <row r="37" spans="1:11" ht="21" hidden="1" customHeight="1" outlineLevel="1" x14ac:dyDescent="0.3">
      <c r="A37" s="571"/>
      <c r="B37" s="11"/>
      <c r="C37" s="106"/>
      <c r="D37" s="127"/>
      <c r="E37" s="138" t="e">
        <f>C37/Samantekt!F7</f>
        <v>#DIV/0!</v>
      </c>
      <c r="F37" s="130"/>
      <c r="G37" s="59" t="e">
        <f>F37/C37</f>
        <v>#DIV/0!</v>
      </c>
      <c r="H37" s="13"/>
      <c r="I37" s="69"/>
      <c r="J37" s="124"/>
      <c r="K37" s="59" t="e">
        <f>J37/I37</f>
        <v>#DIV/0!</v>
      </c>
    </row>
    <row r="38" spans="1:11" ht="21" hidden="1" customHeight="1" outlineLevel="1" x14ac:dyDescent="0.3">
      <c r="A38" s="571"/>
      <c r="B38" s="14"/>
      <c r="C38" s="106"/>
      <c r="D38" s="127"/>
      <c r="E38" s="138" t="e">
        <f>C38/Samantekt!F7</f>
        <v>#DIV/0!</v>
      </c>
      <c r="F38" s="130"/>
      <c r="G38" s="59" t="e">
        <f>F38/C38</f>
        <v>#DIV/0!</v>
      </c>
      <c r="H38" s="15"/>
      <c r="I38" s="69"/>
      <c r="J38" s="124"/>
      <c r="K38" s="59" t="e">
        <f>J38/I38</f>
        <v>#DIV/0!</v>
      </c>
    </row>
    <row r="39" spans="1:11" ht="21" hidden="1" customHeight="1" outlineLevel="1" x14ac:dyDescent="0.3">
      <c r="A39" s="571"/>
      <c r="B39" s="16"/>
      <c r="C39" s="106"/>
      <c r="D39" s="127"/>
      <c r="E39" s="138" t="e">
        <f>C39/Samantekt!F7</f>
        <v>#DIV/0!</v>
      </c>
      <c r="F39" s="130"/>
      <c r="G39" s="59" t="e">
        <f>F39/C39</f>
        <v>#DIV/0!</v>
      </c>
      <c r="H39" s="13"/>
      <c r="I39" s="69"/>
      <c r="J39" s="121"/>
      <c r="K39" s="59" t="e">
        <f>J39/I39</f>
        <v>#DIV/0!</v>
      </c>
    </row>
    <row r="40" spans="1:11" ht="21" hidden="1" customHeight="1" outlineLevel="1" x14ac:dyDescent="0.3">
      <c r="A40" s="571"/>
      <c r="B40" s="18"/>
      <c r="C40" s="129"/>
      <c r="D40" s="127"/>
      <c r="E40" s="138" t="e">
        <f>C40/Samantekt!F7</f>
        <v>#DIV/0!</v>
      </c>
      <c r="F40" s="131"/>
      <c r="G40" s="59" t="e">
        <f>F40/C40</f>
        <v>#DIV/0!</v>
      </c>
      <c r="H40" s="13"/>
      <c r="I40" s="126"/>
      <c r="J40" s="125"/>
      <c r="K40" s="59" t="e">
        <f>J40/I40</f>
        <v>#DIV/0!</v>
      </c>
    </row>
    <row r="41" spans="1:11" ht="17.25" hidden="1" outlineLevel="1" thickBot="1" x14ac:dyDescent="0.35">
      <c r="A41" s="571"/>
      <c r="B41" s="226" t="s">
        <v>108</v>
      </c>
      <c r="C41" s="227">
        <f>SUM(C37:C40)</f>
        <v>0</v>
      </c>
      <c r="D41" s="218">
        <f>SUM(D37:D40)</f>
        <v>0</v>
      </c>
      <c r="E41" s="228" t="e">
        <f>C41/Samantekt!F7</f>
        <v>#DIV/0!</v>
      </c>
      <c r="F41" s="221">
        <f>SUM(F37:F40)</f>
        <v>0</v>
      </c>
      <c r="G41" s="229" t="e">
        <f>F41/C41</f>
        <v>#DIV/0!</v>
      </c>
      <c r="H41" s="227"/>
      <c r="I41" s="218">
        <f>SUM(I37:I40)</f>
        <v>0</v>
      </c>
      <c r="J41" s="230">
        <f>SUM(J37:J40)</f>
        <v>0</v>
      </c>
      <c r="K41" s="229" t="e">
        <f>J41/I41</f>
        <v>#DIV/0!</v>
      </c>
    </row>
    <row r="42" spans="1:11" collapsed="1" x14ac:dyDescent="0.3">
      <c r="A42" s="85"/>
    </row>
    <row r="43" spans="1:11" s="81" customFormat="1" ht="30.75" customHeight="1" x14ac:dyDescent="0.4">
      <c r="A43" s="150"/>
      <c r="B43" s="620">
        <v>2016</v>
      </c>
      <c r="C43" s="620"/>
      <c r="D43" s="620"/>
      <c r="E43" s="620"/>
      <c r="F43" s="620"/>
      <c r="G43" s="620"/>
      <c r="H43" s="620"/>
      <c r="I43" s="620"/>
      <c r="J43" s="620"/>
      <c r="K43" s="621"/>
    </row>
    <row r="44" spans="1:11" ht="30" hidden="1" customHeight="1" outlineLevel="1" x14ac:dyDescent="0.3">
      <c r="A44" s="571">
        <v>2016</v>
      </c>
      <c r="B44" s="599" t="s">
        <v>40</v>
      </c>
      <c r="C44" s="601"/>
      <c r="D44" s="601"/>
      <c r="E44" s="601"/>
      <c r="F44" s="601"/>
      <c r="G44" s="601"/>
      <c r="H44" s="599" t="s">
        <v>41</v>
      </c>
      <c r="I44" s="601"/>
      <c r="J44" s="601"/>
      <c r="K44" s="601"/>
    </row>
    <row r="45" spans="1:11" s="162" customFormat="1" ht="37.5" hidden="1" customHeight="1" outlineLevel="1" x14ac:dyDescent="0.25">
      <c r="A45" s="571"/>
      <c r="B45" s="154" t="s">
        <v>10</v>
      </c>
      <c r="C45" s="160" t="s">
        <v>38</v>
      </c>
      <c r="D45" s="156" t="s">
        <v>12</v>
      </c>
      <c r="E45" s="154" t="s">
        <v>3</v>
      </c>
      <c r="F45" s="160" t="s">
        <v>39</v>
      </c>
      <c r="G45" s="168" t="s">
        <v>19</v>
      </c>
      <c r="H45" s="154" t="s">
        <v>42</v>
      </c>
      <c r="I45" s="156" t="s">
        <v>12</v>
      </c>
      <c r="J45" s="160" t="s">
        <v>37</v>
      </c>
      <c r="K45" s="169" t="s">
        <v>19</v>
      </c>
    </row>
    <row r="46" spans="1:11" ht="21" hidden="1" customHeight="1" outlineLevel="1" x14ac:dyDescent="0.3">
      <c r="A46" s="571"/>
      <c r="B46" s="11"/>
      <c r="C46" s="106"/>
      <c r="D46" s="127"/>
      <c r="E46" s="138"/>
      <c r="F46" s="130"/>
      <c r="G46" s="59"/>
      <c r="H46" s="13"/>
      <c r="I46" s="69"/>
      <c r="J46" s="124"/>
      <c r="K46" s="59" t="e">
        <f>J46/I46</f>
        <v>#DIV/0!</v>
      </c>
    </row>
    <row r="47" spans="1:11" ht="21" hidden="1" customHeight="1" outlineLevel="1" x14ac:dyDescent="0.3">
      <c r="A47" s="571"/>
      <c r="B47" s="14"/>
      <c r="C47" s="106"/>
      <c r="D47" s="127"/>
      <c r="E47" s="138"/>
      <c r="F47" s="130"/>
      <c r="G47" s="59"/>
      <c r="H47" s="15"/>
      <c r="I47" s="69"/>
      <c r="J47" s="124"/>
      <c r="K47" s="59" t="e">
        <f>J47/I47</f>
        <v>#DIV/0!</v>
      </c>
    </row>
    <row r="48" spans="1:11" ht="21" hidden="1" customHeight="1" outlineLevel="1" x14ac:dyDescent="0.3">
      <c r="A48" s="571"/>
      <c r="B48" s="16"/>
      <c r="C48" s="106"/>
      <c r="D48" s="127"/>
      <c r="E48" s="138"/>
      <c r="F48" s="130"/>
      <c r="G48" s="59"/>
      <c r="H48" s="13"/>
      <c r="I48" s="69"/>
      <c r="J48" s="121"/>
      <c r="K48" s="59" t="e">
        <f>J48/I48</f>
        <v>#DIV/0!</v>
      </c>
    </row>
    <row r="49" spans="1:17" ht="21" hidden="1" customHeight="1" outlineLevel="1" x14ac:dyDescent="0.3">
      <c r="A49" s="571"/>
      <c r="B49" s="18"/>
      <c r="C49" s="129"/>
      <c r="D49" s="127"/>
      <c r="E49" s="138"/>
      <c r="F49" s="131"/>
      <c r="G49" s="59"/>
      <c r="H49" s="13"/>
      <c r="I49" s="126"/>
      <c r="J49" s="125"/>
      <c r="K49" s="59" t="e">
        <f>J49/I49</f>
        <v>#DIV/0!</v>
      </c>
    </row>
    <row r="50" spans="1:17" ht="17.25" hidden="1" outlineLevel="1" thickBot="1" x14ac:dyDescent="0.35">
      <c r="A50" s="571"/>
      <c r="B50" s="226" t="s">
        <v>108</v>
      </c>
      <c r="C50" s="227">
        <f>SUM(C46:C49)</f>
        <v>0</v>
      </c>
      <c r="D50" s="218">
        <f>SUM(D46:D49)</f>
        <v>0</v>
      </c>
      <c r="E50" s="228" t="e">
        <f>C50/Samantekt!G7</f>
        <v>#DIV/0!</v>
      </c>
      <c r="F50" s="221">
        <f>SUM(F46:F49)</f>
        <v>0</v>
      </c>
      <c r="G50" s="229" t="e">
        <f>F50/C50</f>
        <v>#DIV/0!</v>
      </c>
      <c r="H50" s="227"/>
      <c r="I50" s="218">
        <f>SUM(I46:I49)</f>
        <v>0</v>
      </c>
      <c r="J50" s="230">
        <f>SUM(J46:J49)</f>
        <v>0</v>
      </c>
      <c r="K50" s="229" t="e">
        <f>J50/I50</f>
        <v>#DIV/0!</v>
      </c>
    </row>
    <row r="51" spans="1:17" collapsed="1" x14ac:dyDescent="0.3"/>
    <row r="52" spans="1:17" s="81" customFormat="1" ht="30.75" customHeight="1" x14ac:dyDescent="0.4">
      <c r="A52" s="150"/>
      <c r="B52" s="604">
        <v>2017</v>
      </c>
      <c r="C52" s="604"/>
      <c r="D52" s="604"/>
      <c r="E52" s="604"/>
      <c r="F52" s="604"/>
      <c r="G52" s="604"/>
      <c r="H52" s="604"/>
      <c r="I52" s="604"/>
      <c r="J52" s="604"/>
      <c r="K52" s="604"/>
      <c r="L52" s="604"/>
      <c r="M52" s="604"/>
      <c r="N52" s="604"/>
      <c r="O52" s="604"/>
      <c r="P52" s="604"/>
      <c r="Q52" s="604"/>
    </row>
    <row r="53" spans="1:17" ht="30" hidden="1" customHeight="1" outlineLevel="1" x14ac:dyDescent="0.3">
      <c r="A53" s="571">
        <v>2017</v>
      </c>
      <c r="B53" s="618" t="s">
        <v>148</v>
      </c>
      <c r="C53" s="618"/>
      <c r="D53" s="618"/>
      <c r="E53" s="618"/>
      <c r="F53" s="618"/>
      <c r="G53" s="618"/>
      <c r="H53" s="618"/>
      <c r="I53" s="618"/>
      <c r="J53" s="619"/>
      <c r="K53" s="599" t="s">
        <v>41</v>
      </c>
      <c r="L53" s="599"/>
      <c r="M53" s="599"/>
      <c r="N53" s="599"/>
      <c r="O53" s="599"/>
      <c r="P53" s="599"/>
      <c r="Q53" s="599"/>
    </row>
    <row r="54" spans="1:17" s="162" customFormat="1" ht="37.5" hidden="1" customHeight="1" outlineLevel="1" x14ac:dyDescent="0.25">
      <c r="A54" s="571"/>
      <c r="B54" s="154" t="s">
        <v>150</v>
      </c>
      <c r="C54" s="160" t="s">
        <v>38</v>
      </c>
      <c r="D54" s="156" t="s">
        <v>12</v>
      </c>
      <c r="E54" s="154" t="s">
        <v>3</v>
      </c>
      <c r="F54" s="160" t="s">
        <v>39</v>
      </c>
      <c r="G54" s="168" t="s">
        <v>19</v>
      </c>
      <c r="H54" s="380" t="s">
        <v>161</v>
      </c>
      <c r="I54" s="380" t="s">
        <v>137</v>
      </c>
      <c r="J54" s="409" t="s">
        <v>162</v>
      </c>
      <c r="K54" s="154" t="s">
        <v>42</v>
      </c>
      <c r="L54" s="156" t="s">
        <v>12</v>
      </c>
      <c r="M54" s="160" t="s">
        <v>37</v>
      </c>
      <c r="N54" s="169" t="s">
        <v>19</v>
      </c>
      <c r="O54" s="380" t="s">
        <v>166</v>
      </c>
      <c r="P54" s="380" t="s">
        <v>137</v>
      </c>
      <c r="Q54" s="380" t="s">
        <v>167</v>
      </c>
    </row>
    <row r="55" spans="1:17" ht="21" hidden="1" customHeight="1" outlineLevel="1" x14ac:dyDescent="0.3">
      <c r="A55" s="571"/>
      <c r="B55" s="11"/>
      <c r="C55" s="331"/>
      <c r="D55" s="127"/>
      <c r="E55" s="138" t="e">
        <f>C55/Samantekt!H7</f>
        <v>#DIV/0!</v>
      </c>
      <c r="F55" s="121"/>
      <c r="G55" s="329" t="e">
        <f>F55/C55</f>
        <v>#DIV/0!</v>
      </c>
      <c r="H55" s="404"/>
      <c r="I55" s="398" t="e">
        <f>1-(G59/H55)</f>
        <v>#DIV/0!</v>
      </c>
      <c r="J55" s="405">
        <v>0</v>
      </c>
      <c r="K55" s="13"/>
      <c r="L55" s="69"/>
      <c r="M55" s="124"/>
      <c r="N55" s="329" t="e">
        <f>M55/L55</f>
        <v>#DIV/0!</v>
      </c>
      <c r="O55" s="406">
        <v>0</v>
      </c>
      <c r="P55" s="398" t="e">
        <f>1-(N59/O55)</f>
        <v>#DIV/0!</v>
      </c>
      <c r="Q55" s="406">
        <v>0</v>
      </c>
    </row>
    <row r="56" spans="1:17" ht="21" hidden="1" customHeight="1" outlineLevel="1" x14ac:dyDescent="0.3">
      <c r="A56" s="571"/>
      <c r="B56" s="14"/>
      <c r="C56" s="331"/>
      <c r="D56" s="127"/>
      <c r="E56" s="138" t="e">
        <f>C56/Samantekt!H7</f>
        <v>#DIV/0!</v>
      </c>
      <c r="F56" s="121"/>
      <c r="G56" s="329" t="e">
        <f>F56/C56</f>
        <v>#DIV/0!</v>
      </c>
      <c r="H56" s="399"/>
      <c r="I56" s="399"/>
      <c r="J56" s="400"/>
      <c r="K56" s="15"/>
      <c r="L56" s="69"/>
      <c r="M56" s="124"/>
      <c r="N56" s="329" t="e">
        <f>M56/L56</f>
        <v>#DIV/0!</v>
      </c>
      <c r="O56" s="399"/>
      <c r="P56" s="399"/>
      <c r="Q56" s="399"/>
    </row>
    <row r="57" spans="1:17" ht="21" hidden="1" customHeight="1" outlineLevel="1" x14ac:dyDescent="0.3">
      <c r="A57" s="571"/>
      <c r="B57" s="16"/>
      <c r="C57" s="331"/>
      <c r="D57" s="127"/>
      <c r="E57" s="138" t="e">
        <f>C57/Samantekt!H7</f>
        <v>#DIV/0!</v>
      </c>
      <c r="F57" s="121"/>
      <c r="G57" s="329" t="e">
        <f>F57/C57</f>
        <v>#DIV/0!</v>
      </c>
      <c r="H57" s="399"/>
      <c r="I57" s="399"/>
      <c r="J57" s="400"/>
      <c r="K57" s="13"/>
      <c r="L57" s="69"/>
      <c r="M57" s="121"/>
      <c r="N57" s="329" t="e">
        <f>M57/L57</f>
        <v>#DIV/0!</v>
      </c>
      <c r="O57" s="399"/>
      <c r="P57" s="399"/>
      <c r="Q57" s="399"/>
    </row>
    <row r="58" spans="1:17" ht="21" hidden="1" customHeight="1" outlineLevel="1" x14ac:dyDescent="0.3">
      <c r="A58" s="571"/>
      <c r="B58" s="18"/>
      <c r="C58" s="332"/>
      <c r="D58" s="127"/>
      <c r="E58" s="138" t="e">
        <f>C58/Samantekt!H7</f>
        <v>#DIV/0!</v>
      </c>
      <c r="F58" s="330"/>
      <c r="G58" s="329" t="e">
        <f>F58/C58</f>
        <v>#DIV/0!</v>
      </c>
      <c r="H58" s="399"/>
      <c r="I58" s="399"/>
      <c r="J58" s="401"/>
      <c r="K58" s="13"/>
      <c r="L58" s="126"/>
      <c r="M58" s="125"/>
      <c r="N58" s="329" t="e">
        <f>M58/L58</f>
        <v>#DIV/0!</v>
      </c>
      <c r="O58" s="399"/>
      <c r="P58" s="399"/>
      <c r="Q58" s="399"/>
    </row>
    <row r="59" spans="1:17" ht="17.25" hidden="1" outlineLevel="1" thickBot="1" x14ac:dyDescent="0.35">
      <c r="A59" s="571"/>
      <c r="B59" s="226" t="s">
        <v>108</v>
      </c>
      <c r="C59" s="227">
        <f>SUM(C55:C58)</f>
        <v>0</v>
      </c>
      <c r="D59" s="218">
        <f>SUM(D55:D58)</f>
        <v>0</v>
      </c>
      <c r="E59" s="228" t="e">
        <f>C59/Samantekt!H7</f>
        <v>#DIV/0!</v>
      </c>
      <c r="F59" s="221">
        <f>SUM(F55:F58)</f>
        <v>0</v>
      </c>
      <c r="G59" s="333" t="e">
        <f>F59/C59</f>
        <v>#DIV/0!</v>
      </c>
      <c r="H59" s="402"/>
      <c r="I59" s="402"/>
      <c r="J59" s="403"/>
      <c r="K59" s="221"/>
      <c r="L59" s="218">
        <f>SUM(L55:L58)</f>
        <v>0</v>
      </c>
      <c r="M59" s="230">
        <f>SUM(M55:M58)</f>
        <v>0</v>
      </c>
      <c r="N59" s="334" t="e">
        <f>M59/L59</f>
        <v>#DIV/0!</v>
      </c>
      <c r="O59" s="402"/>
      <c r="P59" s="402"/>
      <c r="Q59" s="402"/>
    </row>
    <row r="60" spans="1:17" collapsed="1" x14ac:dyDescent="0.3"/>
    <row r="61" spans="1:17" s="81" customFormat="1" ht="30.75" customHeight="1" x14ac:dyDescent="0.4">
      <c r="A61" s="150"/>
      <c r="B61" s="604">
        <v>2018</v>
      </c>
      <c r="C61" s="604"/>
      <c r="D61" s="604"/>
      <c r="E61" s="604"/>
      <c r="F61" s="604"/>
      <c r="G61" s="604"/>
      <c r="H61" s="604"/>
      <c r="I61" s="604"/>
      <c r="J61" s="604"/>
      <c r="K61" s="604"/>
      <c r="L61" s="604"/>
      <c r="M61" s="604"/>
      <c r="N61" s="604"/>
      <c r="O61" s="604"/>
      <c r="P61" s="604"/>
      <c r="Q61" s="604"/>
    </row>
    <row r="62" spans="1:17" ht="30" hidden="1" customHeight="1" outlineLevel="1" x14ac:dyDescent="0.3">
      <c r="A62" s="571">
        <v>2018</v>
      </c>
      <c r="B62" s="618" t="s">
        <v>148</v>
      </c>
      <c r="C62" s="618"/>
      <c r="D62" s="618"/>
      <c r="E62" s="618"/>
      <c r="F62" s="618"/>
      <c r="G62" s="618"/>
      <c r="H62" s="618"/>
      <c r="I62" s="618"/>
      <c r="J62" s="619"/>
      <c r="K62" s="599" t="s">
        <v>41</v>
      </c>
      <c r="L62" s="599"/>
      <c r="M62" s="599"/>
      <c r="N62" s="599"/>
      <c r="O62" s="599"/>
      <c r="P62" s="599"/>
      <c r="Q62" s="599"/>
    </row>
    <row r="63" spans="1:17" s="162" customFormat="1" ht="37.5" hidden="1" customHeight="1" outlineLevel="1" x14ac:dyDescent="0.25">
      <c r="A63" s="571"/>
      <c r="B63" s="154" t="s">
        <v>150</v>
      </c>
      <c r="C63" s="160" t="s">
        <v>38</v>
      </c>
      <c r="D63" s="156" t="s">
        <v>12</v>
      </c>
      <c r="E63" s="154" t="s">
        <v>3</v>
      </c>
      <c r="F63" s="160" t="s">
        <v>39</v>
      </c>
      <c r="G63" s="168" t="s">
        <v>19</v>
      </c>
      <c r="H63" s="380" t="s">
        <v>162</v>
      </c>
      <c r="I63" s="380" t="s">
        <v>138</v>
      </c>
      <c r="J63" s="409" t="s">
        <v>163</v>
      </c>
      <c r="K63" s="154" t="s">
        <v>42</v>
      </c>
      <c r="L63" s="156" t="s">
        <v>12</v>
      </c>
      <c r="M63" s="160" t="s">
        <v>37</v>
      </c>
      <c r="N63" s="169" t="s">
        <v>19</v>
      </c>
      <c r="O63" s="380" t="s">
        <v>167</v>
      </c>
      <c r="P63" s="380" t="s">
        <v>138</v>
      </c>
      <c r="Q63" s="380" t="s">
        <v>168</v>
      </c>
    </row>
    <row r="64" spans="1:17" ht="21" hidden="1" customHeight="1" outlineLevel="1" x14ac:dyDescent="0.3">
      <c r="A64" s="571"/>
      <c r="B64" s="11"/>
      <c r="C64" s="331"/>
      <c r="D64" s="127"/>
      <c r="E64" s="138" t="e">
        <f>C64/Samantekt!I7</f>
        <v>#DIV/0!</v>
      </c>
      <c r="F64" s="121"/>
      <c r="G64" s="329" t="e">
        <f>F64/C64</f>
        <v>#DIV/0!</v>
      </c>
      <c r="H64" s="399">
        <f>J55</f>
        <v>0</v>
      </c>
      <c r="I64" s="398" t="e">
        <f>1-(G68/H64)</f>
        <v>#DIV/0!</v>
      </c>
      <c r="J64" s="405">
        <v>0</v>
      </c>
      <c r="K64" s="13"/>
      <c r="L64" s="69"/>
      <c r="M64" s="124"/>
      <c r="N64" s="329" t="e">
        <f>M64/L64</f>
        <v>#DIV/0!</v>
      </c>
      <c r="O64" s="399">
        <f>Q55</f>
        <v>0</v>
      </c>
      <c r="P64" s="398" t="e">
        <f>1-(N68/O64)</f>
        <v>#DIV/0!</v>
      </c>
      <c r="Q64" s="406">
        <v>0</v>
      </c>
    </row>
    <row r="65" spans="1:17" ht="21" hidden="1" customHeight="1" outlineLevel="1" x14ac:dyDescent="0.3">
      <c r="A65" s="571"/>
      <c r="B65" s="14"/>
      <c r="C65" s="331"/>
      <c r="D65" s="127"/>
      <c r="E65" s="138" t="e">
        <f>C65/Samantekt!I7</f>
        <v>#DIV/0!</v>
      </c>
      <c r="F65" s="121"/>
      <c r="G65" s="329" t="e">
        <f>F65/C65</f>
        <v>#DIV/0!</v>
      </c>
      <c r="H65" s="399"/>
      <c r="I65" s="399"/>
      <c r="J65" s="400"/>
      <c r="K65" s="15"/>
      <c r="L65" s="69"/>
      <c r="M65" s="124"/>
      <c r="N65" s="329" t="e">
        <f>M65/L65</f>
        <v>#DIV/0!</v>
      </c>
      <c r="O65" s="399"/>
      <c r="P65" s="399"/>
      <c r="Q65" s="399"/>
    </row>
    <row r="66" spans="1:17" ht="21" hidden="1" customHeight="1" outlineLevel="1" x14ac:dyDescent="0.3">
      <c r="A66" s="571"/>
      <c r="B66" s="16"/>
      <c r="C66" s="331"/>
      <c r="D66" s="127"/>
      <c r="E66" s="138" t="e">
        <f>C66/Samantekt!I7</f>
        <v>#DIV/0!</v>
      </c>
      <c r="F66" s="121"/>
      <c r="G66" s="329" t="e">
        <f>F66/C66</f>
        <v>#DIV/0!</v>
      </c>
      <c r="H66" s="399"/>
      <c r="I66" s="399"/>
      <c r="J66" s="400"/>
      <c r="K66" s="13"/>
      <c r="L66" s="69"/>
      <c r="M66" s="121"/>
      <c r="N66" s="329" t="e">
        <f>M66/L66</f>
        <v>#DIV/0!</v>
      </c>
      <c r="O66" s="399"/>
      <c r="P66" s="399"/>
      <c r="Q66" s="399"/>
    </row>
    <row r="67" spans="1:17" ht="21" hidden="1" customHeight="1" outlineLevel="1" x14ac:dyDescent="0.3">
      <c r="A67" s="571"/>
      <c r="B67" s="18"/>
      <c r="C67" s="332"/>
      <c r="D67" s="127"/>
      <c r="E67" s="138" t="e">
        <f>C67/Samantekt!I7</f>
        <v>#DIV/0!</v>
      </c>
      <c r="F67" s="330"/>
      <c r="G67" s="329" t="e">
        <f>F67/C67</f>
        <v>#DIV/0!</v>
      </c>
      <c r="H67" s="399"/>
      <c r="I67" s="399"/>
      <c r="J67" s="401"/>
      <c r="K67" s="13"/>
      <c r="L67" s="126"/>
      <c r="M67" s="125"/>
      <c r="N67" s="329" t="e">
        <f>M67/L67</f>
        <v>#DIV/0!</v>
      </c>
      <c r="O67" s="399"/>
      <c r="P67" s="399"/>
      <c r="Q67" s="399"/>
    </row>
    <row r="68" spans="1:17" ht="17.25" hidden="1" outlineLevel="1" thickBot="1" x14ac:dyDescent="0.35">
      <c r="A68" s="571"/>
      <c r="B68" s="226" t="s">
        <v>108</v>
      </c>
      <c r="C68" s="227">
        <f>SUM(C64:C67)</f>
        <v>0</v>
      </c>
      <c r="D68" s="218">
        <f>SUM(D64:D67)</f>
        <v>0</v>
      </c>
      <c r="E68" s="228" t="e">
        <f>C68/Samantekt!I7</f>
        <v>#DIV/0!</v>
      </c>
      <c r="F68" s="221">
        <f>SUM(F64:F67)</f>
        <v>0</v>
      </c>
      <c r="G68" s="333" t="e">
        <f>F68/C68</f>
        <v>#DIV/0!</v>
      </c>
      <c r="H68" s="402"/>
      <c r="I68" s="402"/>
      <c r="J68" s="403"/>
      <c r="K68" s="221"/>
      <c r="L68" s="218">
        <f>SUM(L64:L67)</f>
        <v>0</v>
      </c>
      <c r="M68" s="230">
        <f>SUM(M64:M67)</f>
        <v>0</v>
      </c>
      <c r="N68" s="334" t="e">
        <f>M68/L68</f>
        <v>#DIV/0!</v>
      </c>
      <c r="O68" s="402"/>
      <c r="P68" s="402"/>
      <c r="Q68" s="402"/>
    </row>
    <row r="69" spans="1:17" collapsed="1" x14ac:dyDescent="0.3"/>
    <row r="70" spans="1:17" s="81" customFormat="1" ht="30.75" customHeight="1" x14ac:dyDescent="0.4">
      <c r="A70" s="150"/>
      <c r="B70" s="604">
        <v>2019</v>
      </c>
      <c r="C70" s="604"/>
      <c r="D70" s="604"/>
      <c r="E70" s="604"/>
      <c r="F70" s="604"/>
      <c r="G70" s="604"/>
      <c r="H70" s="604"/>
      <c r="I70" s="604"/>
      <c r="J70" s="604"/>
      <c r="K70" s="604"/>
      <c r="L70" s="604"/>
      <c r="M70" s="604"/>
      <c r="N70" s="604"/>
      <c r="O70" s="604"/>
      <c r="P70" s="604"/>
      <c r="Q70" s="604"/>
    </row>
    <row r="71" spans="1:17" ht="30" customHeight="1" outlineLevel="1" x14ac:dyDescent="0.3">
      <c r="A71" s="571">
        <v>2019</v>
      </c>
      <c r="B71" s="618" t="s">
        <v>148</v>
      </c>
      <c r="C71" s="618"/>
      <c r="D71" s="618"/>
      <c r="E71" s="618"/>
      <c r="F71" s="618"/>
      <c r="G71" s="618"/>
      <c r="H71" s="618"/>
      <c r="I71" s="618"/>
      <c r="J71" s="619"/>
      <c r="K71" s="599" t="s">
        <v>41</v>
      </c>
      <c r="L71" s="599"/>
      <c r="M71" s="599"/>
      <c r="N71" s="599"/>
      <c r="O71" s="599"/>
      <c r="P71" s="599"/>
      <c r="Q71" s="599"/>
    </row>
    <row r="72" spans="1:17" s="162" customFormat="1" ht="37.5" customHeight="1" outlineLevel="1" x14ac:dyDescent="0.25">
      <c r="A72" s="571"/>
      <c r="B72" s="154" t="s">
        <v>150</v>
      </c>
      <c r="C72" s="160" t="s">
        <v>38</v>
      </c>
      <c r="D72" s="156" t="s">
        <v>12</v>
      </c>
      <c r="E72" s="154" t="s">
        <v>3</v>
      </c>
      <c r="F72" s="160" t="s">
        <v>39</v>
      </c>
      <c r="G72" s="168" t="s">
        <v>19</v>
      </c>
      <c r="H72" s="380" t="s">
        <v>163</v>
      </c>
      <c r="I72" s="380" t="s">
        <v>139</v>
      </c>
      <c r="J72" s="380" t="s">
        <v>164</v>
      </c>
      <c r="K72" s="408" t="s">
        <v>42</v>
      </c>
      <c r="L72" s="156" t="s">
        <v>12</v>
      </c>
      <c r="M72" s="160" t="s">
        <v>37</v>
      </c>
      <c r="N72" s="169" t="s">
        <v>19</v>
      </c>
      <c r="O72" s="380" t="s">
        <v>168</v>
      </c>
      <c r="P72" s="380" t="s">
        <v>139</v>
      </c>
      <c r="Q72" s="380" t="s">
        <v>169</v>
      </c>
    </row>
    <row r="73" spans="1:17" ht="21" customHeight="1" outlineLevel="1" x14ac:dyDescent="0.3">
      <c r="A73" s="571"/>
      <c r="B73" s="11"/>
      <c r="C73" s="331"/>
      <c r="D73" s="127"/>
      <c r="E73" s="138" t="e">
        <f>C73/Samantekt!J7</f>
        <v>#DIV/0!</v>
      </c>
      <c r="F73" s="121"/>
      <c r="G73" s="329" t="e">
        <f>F73/C73</f>
        <v>#DIV/0!</v>
      </c>
      <c r="H73" s="399">
        <f>J64</f>
        <v>0</v>
      </c>
      <c r="I73" s="398" t="e">
        <f>1-(G77/H73)</f>
        <v>#DIV/0!</v>
      </c>
      <c r="J73" s="405">
        <v>0</v>
      </c>
      <c r="K73" s="13"/>
      <c r="L73" s="69"/>
      <c r="M73" s="124"/>
      <c r="N73" s="329" t="e">
        <f>M73/L73</f>
        <v>#DIV/0!</v>
      </c>
      <c r="O73" s="399">
        <f>Q64</f>
        <v>0</v>
      </c>
      <c r="P73" s="398" t="e">
        <f>1-(N77/O73)</f>
        <v>#DIV/0!</v>
      </c>
      <c r="Q73" s="406">
        <v>0</v>
      </c>
    </row>
    <row r="74" spans="1:17" ht="21" customHeight="1" outlineLevel="1" x14ac:dyDescent="0.3">
      <c r="A74" s="571"/>
      <c r="B74" s="14"/>
      <c r="C74" s="331"/>
      <c r="D74" s="127"/>
      <c r="E74" s="138" t="e">
        <f>C74/Samantekt!J7</f>
        <v>#DIV/0!</v>
      </c>
      <c r="F74" s="121"/>
      <c r="G74" s="329" t="e">
        <f>F74/C74</f>
        <v>#DIV/0!</v>
      </c>
      <c r="H74" s="399"/>
      <c r="I74" s="399"/>
      <c r="J74" s="400"/>
      <c r="K74" s="15"/>
      <c r="L74" s="69"/>
      <c r="M74" s="124"/>
      <c r="N74" s="329" t="e">
        <f>M74/L74</f>
        <v>#DIV/0!</v>
      </c>
      <c r="O74" s="399"/>
      <c r="P74" s="399"/>
      <c r="Q74" s="399"/>
    </row>
    <row r="75" spans="1:17" ht="21" customHeight="1" outlineLevel="1" x14ac:dyDescent="0.3">
      <c r="A75" s="571"/>
      <c r="B75" s="16"/>
      <c r="C75" s="331"/>
      <c r="D75" s="127"/>
      <c r="E75" s="138" t="e">
        <f>C75/Samantekt!J7</f>
        <v>#DIV/0!</v>
      </c>
      <c r="F75" s="121"/>
      <c r="G75" s="329" t="e">
        <f>F75/C75</f>
        <v>#DIV/0!</v>
      </c>
      <c r="H75" s="399"/>
      <c r="I75" s="399"/>
      <c r="J75" s="400"/>
      <c r="K75" s="13"/>
      <c r="L75" s="69"/>
      <c r="M75" s="121"/>
      <c r="N75" s="329" t="e">
        <f>M75/L75</f>
        <v>#DIV/0!</v>
      </c>
      <c r="O75" s="399"/>
      <c r="P75" s="399"/>
      <c r="Q75" s="399"/>
    </row>
    <row r="76" spans="1:17" ht="21" customHeight="1" outlineLevel="1" x14ac:dyDescent="0.3">
      <c r="A76" s="571"/>
      <c r="B76" s="18"/>
      <c r="C76" s="332"/>
      <c r="D76" s="127"/>
      <c r="E76" s="138" t="e">
        <f>C76/Samantekt!J7</f>
        <v>#DIV/0!</v>
      </c>
      <c r="F76" s="330"/>
      <c r="G76" s="329" t="e">
        <f>F76/C76</f>
        <v>#DIV/0!</v>
      </c>
      <c r="H76" s="399"/>
      <c r="I76" s="399"/>
      <c r="J76" s="401"/>
      <c r="K76" s="13"/>
      <c r="L76" s="126"/>
      <c r="M76" s="125"/>
      <c r="N76" s="329" t="e">
        <f>M76/L76</f>
        <v>#DIV/0!</v>
      </c>
      <c r="O76" s="399"/>
      <c r="P76" s="399"/>
      <c r="Q76" s="399"/>
    </row>
    <row r="77" spans="1:17" ht="17.25" outlineLevel="1" thickBot="1" x14ac:dyDescent="0.35">
      <c r="A77" s="571"/>
      <c r="B77" s="226" t="s">
        <v>108</v>
      </c>
      <c r="C77" s="227">
        <f>SUM(C73:C76)</f>
        <v>0</v>
      </c>
      <c r="D77" s="218">
        <f>SUM(D73:D76)</f>
        <v>0</v>
      </c>
      <c r="E77" s="228" t="e">
        <f>C77/Samantekt!J7</f>
        <v>#DIV/0!</v>
      </c>
      <c r="F77" s="221">
        <f>SUM(F73:F76)</f>
        <v>0</v>
      </c>
      <c r="G77" s="333" t="e">
        <f>F77/C77</f>
        <v>#DIV/0!</v>
      </c>
      <c r="H77" s="402"/>
      <c r="I77" s="402"/>
      <c r="J77" s="403"/>
      <c r="K77" s="221"/>
      <c r="L77" s="218">
        <f>SUM(L73:L76)</f>
        <v>0</v>
      </c>
      <c r="M77" s="230">
        <f>SUM(M73:M76)</f>
        <v>0</v>
      </c>
      <c r="N77" s="334" t="e">
        <f>M77/L77</f>
        <v>#DIV/0!</v>
      </c>
      <c r="O77" s="402"/>
      <c r="P77" s="402"/>
      <c r="Q77" s="402"/>
    </row>
    <row r="78" spans="1:17" ht="17.25" thickTop="1" x14ac:dyDescent="0.3"/>
    <row r="79" spans="1:17" s="81" customFormat="1" ht="30.75" customHeight="1" x14ac:dyDescent="0.4">
      <c r="A79" s="150"/>
      <c r="B79" s="604">
        <v>2020</v>
      </c>
      <c r="C79" s="604"/>
      <c r="D79" s="604"/>
      <c r="E79" s="604"/>
      <c r="F79" s="604"/>
      <c r="G79" s="604"/>
      <c r="H79" s="604"/>
      <c r="I79" s="604"/>
      <c r="J79" s="604"/>
      <c r="K79" s="604"/>
      <c r="L79" s="604"/>
      <c r="M79" s="604"/>
      <c r="N79" s="604"/>
      <c r="O79" s="604"/>
      <c r="P79" s="604"/>
      <c r="Q79" s="604"/>
    </row>
    <row r="80" spans="1:17" ht="30" hidden="1" customHeight="1" outlineLevel="1" x14ac:dyDescent="0.3">
      <c r="A80" s="571">
        <v>2020</v>
      </c>
      <c r="B80" s="618" t="s">
        <v>148</v>
      </c>
      <c r="C80" s="618"/>
      <c r="D80" s="618"/>
      <c r="E80" s="618"/>
      <c r="F80" s="618"/>
      <c r="G80" s="618"/>
      <c r="H80" s="618"/>
      <c r="I80" s="618"/>
      <c r="J80" s="619"/>
      <c r="K80" s="599" t="s">
        <v>41</v>
      </c>
      <c r="L80" s="599"/>
      <c r="M80" s="599"/>
      <c r="N80" s="599"/>
      <c r="O80" s="599"/>
      <c r="P80" s="599"/>
      <c r="Q80" s="599"/>
    </row>
    <row r="81" spans="1:17" s="162" customFormat="1" ht="37.5" hidden="1" customHeight="1" outlineLevel="1" x14ac:dyDescent="0.25">
      <c r="A81" s="571"/>
      <c r="B81" s="154" t="s">
        <v>150</v>
      </c>
      <c r="C81" s="160" t="s">
        <v>38</v>
      </c>
      <c r="D81" s="156" t="s">
        <v>12</v>
      </c>
      <c r="E81" s="154" t="s">
        <v>3</v>
      </c>
      <c r="F81" s="160" t="s">
        <v>39</v>
      </c>
      <c r="G81" s="168" t="s">
        <v>19</v>
      </c>
      <c r="H81" s="380" t="s">
        <v>164</v>
      </c>
      <c r="I81" s="380" t="s">
        <v>140</v>
      </c>
      <c r="J81" s="407" t="s">
        <v>165</v>
      </c>
      <c r="K81" s="408" t="s">
        <v>42</v>
      </c>
      <c r="L81" s="156" t="s">
        <v>12</v>
      </c>
      <c r="M81" s="160" t="s">
        <v>37</v>
      </c>
      <c r="N81" s="169" t="s">
        <v>19</v>
      </c>
      <c r="O81" s="380" t="s">
        <v>169</v>
      </c>
      <c r="P81" s="380" t="s">
        <v>140</v>
      </c>
      <c r="Q81" s="380" t="s">
        <v>170</v>
      </c>
    </row>
    <row r="82" spans="1:17" ht="21" hidden="1" customHeight="1" outlineLevel="1" x14ac:dyDescent="0.3">
      <c r="A82" s="571"/>
      <c r="B82" s="11"/>
      <c r="C82" s="331"/>
      <c r="D82" s="127"/>
      <c r="E82" s="138" t="e">
        <f>C82/Samantekt!K7</f>
        <v>#DIV/0!</v>
      </c>
      <c r="F82" s="121"/>
      <c r="G82" s="329" t="e">
        <f>F82/C82</f>
        <v>#DIV/0!</v>
      </c>
      <c r="H82" s="399">
        <f>J73</f>
        <v>0</v>
      </c>
      <c r="I82" s="398" t="e">
        <f>1-(G86/H82)</f>
        <v>#DIV/0!</v>
      </c>
      <c r="J82" s="405">
        <v>0</v>
      </c>
      <c r="K82" s="13"/>
      <c r="L82" s="69"/>
      <c r="M82" s="124"/>
      <c r="N82" s="329" t="e">
        <f>M82/L82</f>
        <v>#DIV/0!</v>
      </c>
      <c r="O82" s="399">
        <f>Q73</f>
        <v>0</v>
      </c>
      <c r="P82" s="398" t="e">
        <f>1-(N86/O82)</f>
        <v>#DIV/0!</v>
      </c>
      <c r="Q82" s="406">
        <v>0</v>
      </c>
    </row>
    <row r="83" spans="1:17" ht="21" hidden="1" customHeight="1" outlineLevel="1" x14ac:dyDescent="0.3">
      <c r="A83" s="571"/>
      <c r="B83" s="14"/>
      <c r="C83" s="331"/>
      <c r="D83" s="127"/>
      <c r="E83" s="138" t="e">
        <f>C83/Samantekt!K7</f>
        <v>#DIV/0!</v>
      </c>
      <c r="F83" s="121"/>
      <c r="G83" s="329" t="e">
        <f>F83/C83</f>
        <v>#DIV/0!</v>
      </c>
      <c r="H83" s="399"/>
      <c r="I83" s="399"/>
      <c r="J83" s="400"/>
      <c r="K83" s="15"/>
      <c r="L83" s="69"/>
      <c r="M83" s="124"/>
      <c r="N83" s="329" t="e">
        <f>M83/L83</f>
        <v>#DIV/0!</v>
      </c>
      <c r="O83" s="399"/>
      <c r="P83" s="399"/>
      <c r="Q83" s="399"/>
    </row>
    <row r="84" spans="1:17" ht="21" hidden="1" customHeight="1" outlineLevel="1" x14ac:dyDescent="0.3">
      <c r="A84" s="571"/>
      <c r="B84" s="16"/>
      <c r="C84" s="331"/>
      <c r="D84" s="127"/>
      <c r="E84" s="138" t="e">
        <f>C84/Samantekt!K7</f>
        <v>#DIV/0!</v>
      </c>
      <c r="F84" s="121"/>
      <c r="G84" s="329" t="e">
        <f>F84/C84</f>
        <v>#DIV/0!</v>
      </c>
      <c r="H84" s="399"/>
      <c r="I84" s="399"/>
      <c r="J84" s="400"/>
      <c r="K84" s="13"/>
      <c r="L84" s="69"/>
      <c r="M84" s="121"/>
      <c r="N84" s="329" t="e">
        <f>M84/L84</f>
        <v>#DIV/0!</v>
      </c>
      <c r="O84" s="399"/>
      <c r="P84" s="399"/>
      <c r="Q84" s="399"/>
    </row>
    <row r="85" spans="1:17" ht="21" hidden="1" customHeight="1" outlineLevel="1" x14ac:dyDescent="0.3">
      <c r="A85" s="571"/>
      <c r="B85" s="18"/>
      <c r="C85" s="332"/>
      <c r="D85" s="127"/>
      <c r="E85" s="138" t="e">
        <f>C85/Samantekt!K7</f>
        <v>#DIV/0!</v>
      </c>
      <c r="F85" s="330"/>
      <c r="G85" s="329" t="e">
        <f>F85/C85</f>
        <v>#DIV/0!</v>
      </c>
      <c r="H85" s="399"/>
      <c r="I85" s="399"/>
      <c r="J85" s="401"/>
      <c r="K85" s="13"/>
      <c r="L85" s="126"/>
      <c r="M85" s="125"/>
      <c r="N85" s="329" t="e">
        <f>M85/L85</f>
        <v>#DIV/0!</v>
      </c>
      <c r="O85" s="399"/>
      <c r="P85" s="399"/>
      <c r="Q85" s="399"/>
    </row>
    <row r="86" spans="1:17" ht="17.25" hidden="1" outlineLevel="1" thickBot="1" x14ac:dyDescent="0.35">
      <c r="A86" s="571"/>
      <c r="B86" s="226" t="s">
        <v>108</v>
      </c>
      <c r="C86" s="227">
        <f>SUM(C82:C85)</f>
        <v>0</v>
      </c>
      <c r="D86" s="218">
        <f>SUM(D82:D85)</f>
        <v>0</v>
      </c>
      <c r="E86" s="228" t="e">
        <f>C86/Samantekt!K7</f>
        <v>#DIV/0!</v>
      </c>
      <c r="F86" s="221">
        <f>SUM(F82:F85)</f>
        <v>0</v>
      </c>
      <c r="G86" s="333" t="e">
        <f>F86/C86</f>
        <v>#DIV/0!</v>
      </c>
      <c r="H86" s="402"/>
      <c r="I86" s="402"/>
      <c r="J86" s="403"/>
      <c r="K86" s="221"/>
      <c r="L86" s="218">
        <f>SUM(L82:L85)</f>
        <v>0</v>
      </c>
      <c r="M86" s="230">
        <f>SUM(M82:M85)</f>
        <v>0</v>
      </c>
      <c r="N86" s="334" t="e">
        <f>M86/L86</f>
        <v>#DIV/0!</v>
      </c>
      <c r="O86" s="402"/>
      <c r="P86" s="402"/>
      <c r="Q86" s="402"/>
    </row>
    <row r="87" spans="1:17" collapsed="1" x14ac:dyDescent="0.3"/>
    <row r="88" spans="1:17" ht="30" x14ac:dyDescent="0.4">
      <c r="A88" s="150"/>
      <c r="B88" s="604">
        <v>2021</v>
      </c>
      <c r="C88" s="604"/>
      <c r="D88" s="604"/>
      <c r="E88" s="604"/>
      <c r="F88" s="604"/>
      <c r="G88" s="604"/>
      <c r="H88" s="604"/>
      <c r="I88" s="604"/>
      <c r="J88" s="604"/>
      <c r="K88" s="604"/>
      <c r="L88" s="604"/>
      <c r="M88" s="604"/>
      <c r="N88" s="604"/>
      <c r="O88" s="604"/>
      <c r="P88" s="604"/>
      <c r="Q88" s="604"/>
    </row>
    <row r="89" spans="1:17" ht="18.75" hidden="1" outlineLevel="1" x14ac:dyDescent="0.3">
      <c r="A89" s="571">
        <v>2021</v>
      </c>
      <c r="B89" s="618" t="s">
        <v>148</v>
      </c>
      <c r="C89" s="618"/>
      <c r="D89" s="618"/>
      <c r="E89" s="618"/>
      <c r="F89" s="618"/>
      <c r="G89" s="618"/>
      <c r="H89" s="618"/>
      <c r="I89" s="618"/>
      <c r="J89" s="619"/>
      <c r="K89" s="599" t="s">
        <v>41</v>
      </c>
      <c r="L89" s="599"/>
      <c r="M89" s="599"/>
      <c r="N89" s="599"/>
      <c r="O89" s="599"/>
      <c r="P89" s="599"/>
      <c r="Q89" s="599"/>
    </row>
    <row r="90" spans="1:17" ht="48" hidden="1" outlineLevel="1" x14ac:dyDescent="0.3">
      <c r="A90" s="571"/>
      <c r="B90" s="154" t="s">
        <v>150</v>
      </c>
      <c r="C90" s="160" t="s">
        <v>38</v>
      </c>
      <c r="D90" s="156" t="s">
        <v>12</v>
      </c>
      <c r="E90" s="154" t="s">
        <v>3</v>
      </c>
      <c r="F90" s="160" t="s">
        <v>39</v>
      </c>
      <c r="G90" s="168" t="s">
        <v>19</v>
      </c>
      <c r="H90" s="380" t="s">
        <v>165</v>
      </c>
      <c r="I90" s="380" t="s">
        <v>140</v>
      </c>
      <c r="J90" s="407" t="s">
        <v>217</v>
      </c>
      <c r="K90" s="408" t="s">
        <v>42</v>
      </c>
      <c r="L90" s="156" t="s">
        <v>12</v>
      </c>
      <c r="M90" s="160" t="s">
        <v>37</v>
      </c>
      <c r="N90" s="169" t="s">
        <v>19</v>
      </c>
      <c r="O90" s="380" t="s">
        <v>170</v>
      </c>
      <c r="P90" s="380" t="s">
        <v>140</v>
      </c>
      <c r="Q90" s="380" t="s">
        <v>219</v>
      </c>
    </row>
    <row r="91" spans="1:17" hidden="1" outlineLevel="1" x14ac:dyDescent="0.3">
      <c r="A91" s="571"/>
      <c r="B91" s="11"/>
      <c r="C91" s="331"/>
      <c r="D91" s="127"/>
      <c r="E91" s="138" t="e">
        <f>C91/Samantekt!K16</f>
        <v>#DIV/0!</v>
      </c>
      <c r="F91" s="121"/>
      <c r="G91" s="329" t="e">
        <f>F91/C91</f>
        <v>#DIV/0!</v>
      </c>
      <c r="H91" s="399">
        <f>J82</f>
        <v>0</v>
      </c>
      <c r="I91" s="398" t="e">
        <f>1-(G95/H91)</f>
        <v>#DIV/0!</v>
      </c>
      <c r="J91" s="405">
        <v>0</v>
      </c>
      <c r="K91" s="13"/>
      <c r="L91" s="69"/>
      <c r="M91" s="124"/>
      <c r="N91" s="329" t="e">
        <f>M91/L91</f>
        <v>#DIV/0!</v>
      </c>
      <c r="O91" s="399">
        <f>Q82</f>
        <v>0</v>
      </c>
      <c r="P91" s="398" t="e">
        <f>1-(N95/O91)</f>
        <v>#DIV/0!</v>
      </c>
      <c r="Q91" s="406">
        <v>0</v>
      </c>
    </row>
    <row r="92" spans="1:17" hidden="1" outlineLevel="1" x14ac:dyDescent="0.3">
      <c r="A92" s="571"/>
      <c r="B92" s="14"/>
      <c r="C92" s="331"/>
      <c r="D92" s="127"/>
      <c r="E92" s="138" t="e">
        <f>C92/Samantekt!K16</f>
        <v>#DIV/0!</v>
      </c>
      <c r="F92" s="121"/>
      <c r="G92" s="329" t="e">
        <f>F92/C92</f>
        <v>#DIV/0!</v>
      </c>
      <c r="H92" s="399"/>
      <c r="I92" s="399"/>
      <c r="J92" s="400"/>
      <c r="K92" s="15"/>
      <c r="L92" s="69"/>
      <c r="M92" s="124"/>
      <c r="N92" s="329" t="e">
        <f>M92/L92</f>
        <v>#DIV/0!</v>
      </c>
      <c r="O92" s="399"/>
      <c r="P92" s="399"/>
      <c r="Q92" s="399"/>
    </row>
    <row r="93" spans="1:17" hidden="1" outlineLevel="1" x14ac:dyDescent="0.3">
      <c r="A93" s="571"/>
      <c r="B93" s="16"/>
      <c r="C93" s="331"/>
      <c r="D93" s="127"/>
      <c r="E93" s="138" t="e">
        <f>C93/Samantekt!K16</f>
        <v>#DIV/0!</v>
      </c>
      <c r="F93" s="121"/>
      <c r="G93" s="329" t="e">
        <f>F93/C93</f>
        <v>#DIV/0!</v>
      </c>
      <c r="H93" s="399"/>
      <c r="I93" s="399"/>
      <c r="J93" s="400"/>
      <c r="K93" s="13"/>
      <c r="L93" s="69"/>
      <c r="M93" s="121"/>
      <c r="N93" s="329" t="e">
        <f>M93/L93</f>
        <v>#DIV/0!</v>
      </c>
      <c r="O93" s="399"/>
      <c r="P93" s="399"/>
      <c r="Q93" s="399"/>
    </row>
    <row r="94" spans="1:17" hidden="1" outlineLevel="1" x14ac:dyDescent="0.3">
      <c r="A94" s="571"/>
      <c r="B94" s="18"/>
      <c r="C94" s="332"/>
      <c r="D94" s="127"/>
      <c r="E94" s="138" t="e">
        <f>C94/Samantekt!K16</f>
        <v>#DIV/0!</v>
      </c>
      <c r="F94" s="330"/>
      <c r="G94" s="329" t="e">
        <f>F94/C94</f>
        <v>#DIV/0!</v>
      </c>
      <c r="H94" s="399"/>
      <c r="I94" s="399"/>
      <c r="J94" s="401"/>
      <c r="K94" s="13"/>
      <c r="L94" s="126"/>
      <c r="M94" s="125"/>
      <c r="N94" s="329" t="e">
        <f>M94/L94</f>
        <v>#DIV/0!</v>
      </c>
      <c r="O94" s="399"/>
      <c r="P94" s="399"/>
      <c r="Q94" s="399"/>
    </row>
    <row r="95" spans="1:17" ht="17.25" hidden="1" outlineLevel="1" thickBot="1" x14ac:dyDescent="0.35">
      <c r="A95" s="571"/>
      <c r="B95" s="226" t="s">
        <v>108</v>
      </c>
      <c r="C95" s="227">
        <f>SUM(C91:C94)</f>
        <v>0</v>
      </c>
      <c r="D95" s="218">
        <f>SUM(D91:D94)</f>
        <v>0</v>
      </c>
      <c r="E95" s="228" t="e">
        <f>C95/Samantekt!K16</f>
        <v>#DIV/0!</v>
      </c>
      <c r="F95" s="221">
        <f>SUM(F91:F94)</f>
        <v>0</v>
      </c>
      <c r="G95" s="333" t="e">
        <f>F95/C95</f>
        <v>#DIV/0!</v>
      </c>
      <c r="H95" s="402"/>
      <c r="I95" s="402"/>
      <c r="J95" s="403"/>
      <c r="K95" s="221"/>
      <c r="L95" s="218">
        <f>SUM(L91:L94)</f>
        <v>0</v>
      </c>
      <c r="M95" s="230">
        <f>SUM(M91:M94)</f>
        <v>0</v>
      </c>
      <c r="N95" s="334" t="e">
        <f>M95/L95</f>
        <v>#DIV/0!</v>
      </c>
      <c r="O95" s="402"/>
      <c r="P95" s="402"/>
      <c r="Q95" s="402"/>
    </row>
    <row r="96" spans="1:17" collapsed="1" x14ac:dyDescent="0.3"/>
    <row r="97" spans="1:17" ht="30" x14ac:dyDescent="0.4">
      <c r="A97" s="150"/>
      <c r="B97" s="604">
        <v>2022</v>
      </c>
      <c r="C97" s="604"/>
      <c r="D97" s="604"/>
      <c r="E97" s="604"/>
      <c r="F97" s="604"/>
      <c r="G97" s="604"/>
      <c r="H97" s="604"/>
      <c r="I97" s="604"/>
      <c r="J97" s="604"/>
      <c r="K97" s="604"/>
      <c r="L97" s="604"/>
      <c r="M97" s="604"/>
      <c r="N97" s="604"/>
      <c r="O97" s="604"/>
      <c r="P97" s="604"/>
      <c r="Q97" s="604"/>
    </row>
    <row r="98" spans="1:17" ht="18.75" hidden="1" outlineLevel="1" x14ac:dyDescent="0.3">
      <c r="A98" s="571">
        <v>2022</v>
      </c>
      <c r="B98" s="618" t="s">
        <v>148</v>
      </c>
      <c r="C98" s="618"/>
      <c r="D98" s="618"/>
      <c r="E98" s="618"/>
      <c r="F98" s="618"/>
      <c r="G98" s="618"/>
      <c r="H98" s="618"/>
      <c r="I98" s="618"/>
      <c r="J98" s="619"/>
      <c r="K98" s="599" t="s">
        <v>41</v>
      </c>
      <c r="L98" s="599"/>
      <c r="M98" s="599"/>
      <c r="N98" s="599"/>
      <c r="O98" s="599"/>
      <c r="P98" s="599"/>
      <c r="Q98" s="599"/>
    </row>
    <row r="99" spans="1:17" ht="48" hidden="1" outlineLevel="1" x14ac:dyDescent="0.3">
      <c r="A99" s="571"/>
      <c r="B99" s="154" t="s">
        <v>150</v>
      </c>
      <c r="C99" s="160" t="s">
        <v>38</v>
      </c>
      <c r="D99" s="156" t="s">
        <v>12</v>
      </c>
      <c r="E99" s="154" t="s">
        <v>3</v>
      </c>
      <c r="F99" s="160" t="s">
        <v>39</v>
      </c>
      <c r="G99" s="168" t="s">
        <v>19</v>
      </c>
      <c r="H99" s="380" t="s">
        <v>217</v>
      </c>
      <c r="I99" s="380" t="s">
        <v>140</v>
      </c>
      <c r="J99" s="407" t="s">
        <v>218</v>
      </c>
      <c r="K99" s="408" t="s">
        <v>42</v>
      </c>
      <c r="L99" s="156" t="s">
        <v>12</v>
      </c>
      <c r="M99" s="160" t="s">
        <v>37</v>
      </c>
      <c r="N99" s="169" t="s">
        <v>19</v>
      </c>
      <c r="O99" s="380" t="s">
        <v>219</v>
      </c>
      <c r="P99" s="380" t="s">
        <v>140</v>
      </c>
      <c r="Q99" s="380" t="s">
        <v>220</v>
      </c>
    </row>
    <row r="100" spans="1:17" hidden="1" outlineLevel="1" x14ac:dyDescent="0.3">
      <c r="A100" s="571"/>
      <c r="B100" s="11"/>
      <c r="C100" s="331"/>
      <c r="D100" s="127"/>
      <c r="E100" s="138" t="e">
        <f>C100/Samantekt!K25</f>
        <v>#DIV/0!</v>
      </c>
      <c r="F100" s="121"/>
      <c r="G100" s="329" t="e">
        <f>F100/C100</f>
        <v>#DIV/0!</v>
      </c>
      <c r="H100" s="399">
        <f>J91</f>
        <v>0</v>
      </c>
      <c r="I100" s="398" t="e">
        <f>1-(G104/H100)</f>
        <v>#DIV/0!</v>
      </c>
      <c r="J100" s="405">
        <v>0</v>
      </c>
      <c r="K100" s="13"/>
      <c r="L100" s="69"/>
      <c r="M100" s="124"/>
      <c r="N100" s="329" t="e">
        <f>M100/L100</f>
        <v>#DIV/0!</v>
      </c>
      <c r="O100" s="399">
        <f>Q91</f>
        <v>0</v>
      </c>
      <c r="P100" s="398" t="e">
        <f>1-(N104/O100)</f>
        <v>#DIV/0!</v>
      </c>
      <c r="Q100" s="406">
        <v>0</v>
      </c>
    </row>
    <row r="101" spans="1:17" hidden="1" outlineLevel="1" x14ac:dyDescent="0.3">
      <c r="A101" s="571"/>
      <c r="B101" s="14"/>
      <c r="C101" s="331"/>
      <c r="D101" s="127"/>
      <c r="E101" s="138" t="e">
        <f>C101/Samantekt!K25</f>
        <v>#DIV/0!</v>
      </c>
      <c r="F101" s="121"/>
      <c r="G101" s="329" t="e">
        <f>F101/C101</f>
        <v>#DIV/0!</v>
      </c>
      <c r="H101" s="399"/>
      <c r="I101" s="399"/>
      <c r="J101" s="400"/>
      <c r="K101" s="15"/>
      <c r="L101" s="69"/>
      <c r="M101" s="124"/>
      <c r="N101" s="329" t="e">
        <f>M101/L101</f>
        <v>#DIV/0!</v>
      </c>
      <c r="O101" s="399"/>
      <c r="P101" s="399"/>
      <c r="Q101" s="399"/>
    </row>
    <row r="102" spans="1:17" hidden="1" outlineLevel="1" x14ac:dyDescent="0.3">
      <c r="A102" s="571"/>
      <c r="B102" s="16"/>
      <c r="C102" s="331"/>
      <c r="D102" s="127"/>
      <c r="E102" s="138" t="e">
        <f>C102/Samantekt!K25</f>
        <v>#DIV/0!</v>
      </c>
      <c r="F102" s="121"/>
      <c r="G102" s="329" t="e">
        <f>F102/C102</f>
        <v>#DIV/0!</v>
      </c>
      <c r="H102" s="399"/>
      <c r="I102" s="399"/>
      <c r="J102" s="400"/>
      <c r="K102" s="13"/>
      <c r="L102" s="69"/>
      <c r="M102" s="121"/>
      <c r="N102" s="329" t="e">
        <f>M102/L102</f>
        <v>#DIV/0!</v>
      </c>
      <c r="O102" s="399"/>
      <c r="P102" s="399"/>
      <c r="Q102" s="399"/>
    </row>
    <row r="103" spans="1:17" hidden="1" outlineLevel="1" x14ac:dyDescent="0.3">
      <c r="A103" s="571"/>
      <c r="B103" s="18"/>
      <c r="C103" s="332"/>
      <c r="D103" s="127"/>
      <c r="E103" s="138" t="e">
        <f>C103/Samantekt!K25</f>
        <v>#DIV/0!</v>
      </c>
      <c r="F103" s="330"/>
      <c r="G103" s="329" t="e">
        <f>F103/C103</f>
        <v>#DIV/0!</v>
      </c>
      <c r="H103" s="399"/>
      <c r="I103" s="399"/>
      <c r="J103" s="401"/>
      <c r="K103" s="13"/>
      <c r="L103" s="126"/>
      <c r="M103" s="125"/>
      <c r="N103" s="329" t="e">
        <f>M103/L103</f>
        <v>#DIV/0!</v>
      </c>
      <c r="O103" s="399"/>
      <c r="P103" s="399"/>
      <c r="Q103" s="399"/>
    </row>
    <row r="104" spans="1:17" ht="17.25" hidden="1" outlineLevel="1" thickBot="1" x14ac:dyDescent="0.35">
      <c r="A104" s="571"/>
      <c r="B104" s="226" t="s">
        <v>108</v>
      </c>
      <c r="C104" s="227">
        <f>SUM(C100:C103)</f>
        <v>0</v>
      </c>
      <c r="D104" s="218">
        <f>SUM(D100:D103)</f>
        <v>0</v>
      </c>
      <c r="E104" s="228" t="e">
        <f>C104/Samantekt!K25</f>
        <v>#DIV/0!</v>
      </c>
      <c r="F104" s="221">
        <f>SUM(F100:F103)</f>
        <v>0</v>
      </c>
      <c r="G104" s="333" t="e">
        <f>F104/C104</f>
        <v>#DIV/0!</v>
      </c>
      <c r="H104" s="402"/>
      <c r="I104" s="402"/>
      <c r="J104" s="403"/>
      <c r="K104" s="221"/>
      <c r="L104" s="218">
        <f>SUM(L100:L103)</f>
        <v>0</v>
      </c>
      <c r="M104" s="230">
        <f>SUM(M100:M103)</f>
        <v>0</v>
      </c>
      <c r="N104" s="334" t="e">
        <f>M104/L104</f>
        <v>#DIV/0!</v>
      </c>
      <c r="O104" s="402"/>
      <c r="P104" s="402"/>
      <c r="Q104" s="402"/>
    </row>
    <row r="105" spans="1:17" collapsed="1" x14ac:dyDescent="0.3"/>
  </sheetData>
  <sheetProtection sheet="1" formatCells="0" formatColumns="0" formatRows="0" insertColumns="0" insertRows="0" insertHyperlinks="0" deleteColumns="0" deleteRows="0" selectLockedCells="1" sort="0" autoFilter="0" pivotTables="0"/>
  <mergeCells count="48">
    <mergeCell ref="B88:Q88"/>
    <mergeCell ref="A89:A95"/>
    <mergeCell ref="B89:J89"/>
    <mergeCell ref="K89:Q89"/>
    <mergeCell ref="K98:Q98"/>
    <mergeCell ref="B98:J98"/>
    <mergeCell ref="A98:A104"/>
    <mergeCell ref="B97:Q97"/>
    <mergeCell ref="A71:A77"/>
    <mergeCell ref="B71:J71"/>
    <mergeCell ref="K71:Q71"/>
    <mergeCell ref="B79:Q79"/>
    <mergeCell ref="A80:A86"/>
    <mergeCell ref="B80:J80"/>
    <mergeCell ref="K80:Q80"/>
    <mergeCell ref="B61:Q61"/>
    <mergeCell ref="A62:A68"/>
    <mergeCell ref="B62:J62"/>
    <mergeCell ref="K62:Q62"/>
    <mergeCell ref="B70:Q70"/>
    <mergeCell ref="B2:B4"/>
    <mergeCell ref="B5:G5"/>
    <mergeCell ref="B7:K7"/>
    <mergeCell ref="A26:A32"/>
    <mergeCell ref="B26:G26"/>
    <mergeCell ref="H26:K26"/>
    <mergeCell ref="A17:A23"/>
    <mergeCell ref="B17:G17"/>
    <mergeCell ref="H17:K17"/>
    <mergeCell ref="B16:K16"/>
    <mergeCell ref="B25:K25"/>
    <mergeCell ref="C4:K4"/>
    <mergeCell ref="C2:K3"/>
    <mergeCell ref="A35:A41"/>
    <mergeCell ref="B35:G35"/>
    <mergeCell ref="H35:K35"/>
    <mergeCell ref="B43:K43"/>
    <mergeCell ref="A8:A14"/>
    <mergeCell ref="B8:G8"/>
    <mergeCell ref="H8:K8"/>
    <mergeCell ref="B34:K34"/>
    <mergeCell ref="A53:A59"/>
    <mergeCell ref="B53:J53"/>
    <mergeCell ref="K53:Q53"/>
    <mergeCell ref="B52:Q52"/>
    <mergeCell ref="A44:A50"/>
    <mergeCell ref="B44:G44"/>
    <mergeCell ref="H44:K44"/>
  </mergeCells>
  <conditionalFormatting sqref="E10 E13:E14">
    <cfRule type="containsErrors" dxfId="4038" priority="964">
      <formula>ISERROR(E10)</formula>
    </cfRule>
  </conditionalFormatting>
  <conditionalFormatting sqref="E14">
    <cfRule type="containsErrors" dxfId="4037" priority="963">
      <formula>ISERROR(E14)</formula>
    </cfRule>
  </conditionalFormatting>
  <conditionalFormatting sqref="E11">
    <cfRule type="containsErrors" dxfId="4036" priority="959">
      <formula>ISERROR(E11)</formula>
    </cfRule>
  </conditionalFormatting>
  <conditionalFormatting sqref="E12">
    <cfRule type="containsErrors" dxfId="4035" priority="957">
      <formula>ISERROR(E12)</formula>
    </cfRule>
  </conditionalFormatting>
  <conditionalFormatting sqref="C14 E14:F14 J14 E10:E13">
    <cfRule type="cellIs" dxfId="4034" priority="955" operator="equal">
      <formula>0</formula>
    </cfRule>
  </conditionalFormatting>
  <conditionalFormatting sqref="E10:E14">
    <cfRule type="containsErrors" dxfId="4033" priority="951">
      <formula>ISERROR(E10)</formula>
    </cfRule>
  </conditionalFormatting>
  <conditionalFormatting sqref="E10">
    <cfRule type="containsErrors" dxfId="4032" priority="700">
      <formula>ISERROR(E10)</formula>
    </cfRule>
  </conditionalFormatting>
  <conditionalFormatting sqref="E13">
    <cfRule type="containsErrors" dxfId="4031" priority="433">
      <formula>ISERROR(E13)</formula>
    </cfRule>
    <cfRule type="containsErrors" dxfId="4030" priority="577">
      <formula>ISERROR(E13)</formula>
    </cfRule>
  </conditionalFormatting>
  <conditionalFormatting sqref="E10:E13">
    <cfRule type="containsErrors" dxfId="4029" priority="612">
      <formula>ISERROR(E10)</formula>
    </cfRule>
  </conditionalFormatting>
  <conditionalFormatting sqref="E30">
    <cfRule type="containsErrors" dxfId="4028" priority="522">
      <formula>ISERROR(E30)</formula>
    </cfRule>
  </conditionalFormatting>
  <conditionalFormatting sqref="E28">
    <cfRule type="containsErrors" dxfId="4027" priority="525">
      <formula>ISERROR(E28)</formula>
    </cfRule>
  </conditionalFormatting>
  <conditionalFormatting sqref="E29">
    <cfRule type="containsErrors" dxfId="4026" priority="523">
      <formula>ISERROR(E29)</formula>
    </cfRule>
  </conditionalFormatting>
  <conditionalFormatting sqref="E22">
    <cfRule type="containsErrors" dxfId="4025" priority="447">
      <formula>ISERROR(E22)</formula>
    </cfRule>
    <cfRule type="containsErrors" dxfId="4024" priority="526">
      <formula>ISERROR(E22)</formula>
    </cfRule>
  </conditionalFormatting>
  <conditionalFormatting sqref="D14">
    <cfRule type="cellIs" dxfId="4023" priority="589" operator="equal">
      <formula>0</formula>
    </cfRule>
  </conditionalFormatting>
  <conditionalFormatting sqref="E49">
    <cfRule type="cellIs" dxfId="4022" priority="452" operator="equal">
      <formula>0</formula>
    </cfRule>
  </conditionalFormatting>
  <conditionalFormatting sqref="I14">
    <cfRule type="cellIs" dxfId="4021" priority="583" operator="equal">
      <formula>0</formula>
    </cfRule>
  </conditionalFormatting>
  <conditionalFormatting sqref="E37">
    <cfRule type="containsErrors" dxfId="4020" priority="510">
      <formula>ISERROR(E37)</formula>
    </cfRule>
  </conditionalFormatting>
  <conditionalFormatting sqref="E19">
    <cfRule type="containsErrors" dxfId="4019" priority="528">
      <formula>ISERROR(E19)</formula>
    </cfRule>
  </conditionalFormatting>
  <conditionalFormatting sqref="E28">
    <cfRule type="containsErrors" dxfId="4018" priority="519">
      <formula>ISERROR(E28)</formula>
    </cfRule>
  </conditionalFormatting>
  <conditionalFormatting sqref="E37">
    <cfRule type="containsErrors" dxfId="4017" priority="516">
      <formula>ISERROR(E37)</formula>
    </cfRule>
  </conditionalFormatting>
  <conditionalFormatting sqref="E19 E22">
    <cfRule type="containsErrors" dxfId="4016" priority="534">
      <formula>ISERROR(E19)</formula>
    </cfRule>
  </conditionalFormatting>
  <conditionalFormatting sqref="E20">
    <cfRule type="containsErrors" dxfId="4015" priority="532">
      <formula>ISERROR(E20)</formula>
    </cfRule>
  </conditionalFormatting>
  <conditionalFormatting sqref="E21">
    <cfRule type="containsErrors" dxfId="4014" priority="531">
      <formula>ISERROR(E21)</formula>
    </cfRule>
  </conditionalFormatting>
  <conditionalFormatting sqref="E19:E22">
    <cfRule type="cellIs" dxfId="4013" priority="530" operator="equal">
      <formula>0</formula>
    </cfRule>
  </conditionalFormatting>
  <conditionalFormatting sqref="E19:E22">
    <cfRule type="containsErrors" dxfId="4012" priority="529">
      <formula>ISERROR(E19)</formula>
    </cfRule>
  </conditionalFormatting>
  <conditionalFormatting sqref="E19:E22">
    <cfRule type="containsErrors" dxfId="4011" priority="527">
      <formula>ISERROR(E19)</formula>
    </cfRule>
  </conditionalFormatting>
  <conditionalFormatting sqref="E28:E30">
    <cfRule type="cellIs" dxfId="4010" priority="521" operator="equal">
      <formula>0</formula>
    </cfRule>
  </conditionalFormatting>
  <conditionalFormatting sqref="E28:E30">
    <cfRule type="containsErrors" dxfId="4009" priority="520">
      <formula>ISERROR(E28)</formula>
    </cfRule>
  </conditionalFormatting>
  <conditionalFormatting sqref="E28:E30">
    <cfRule type="containsErrors" dxfId="4008" priority="518">
      <formula>ISERROR(E28)</formula>
    </cfRule>
  </conditionalFormatting>
  <conditionalFormatting sqref="E38">
    <cfRule type="containsErrors" dxfId="4007" priority="514">
      <formula>ISERROR(E38)</formula>
    </cfRule>
  </conditionalFormatting>
  <conditionalFormatting sqref="E39">
    <cfRule type="containsErrors" dxfId="4006" priority="513">
      <formula>ISERROR(E39)</formula>
    </cfRule>
  </conditionalFormatting>
  <conditionalFormatting sqref="E37:E39">
    <cfRule type="cellIs" dxfId="4005" priority="512" operator="equal">
      <formula>0</formula>
    </cfRule>
  </conditionalFormatting>
  <conditionalFormatting sqref="E37:E39">
    <cfRule type="containsErrors" dxfId="4004" priority="511">
      <formula>ISERROR(E37)</formula>
    </cfRule>
  </conditionalFormatting>
  <conditionalFormatting sqref="E37:E39">
    <cfRule type="containsErrors" dxfId="4003" priority="509">
      <formula>ISERROR(E37)</formula>
    </cfRule>
  </conditionalFormatting>
  <conditionalFormatting sqref="G14">
    <cfRule type="cellIs" dxfId="4002" priority="476" operator="equal">
      <formula>0</formula>
    </cfRule>
    <cfRule type="containsErrors" dxfId="4001" priority="477">
      <formula>ISERROR(G14)</formula>
    </cfRule>
  </conditionalFormatting>
  <conditionalFormatting sqref="K10:K13">
    <cfRule type="cellIs" dxfId="4000" priority="506" operator="equal">
      <formula>0</formula>
    </cfRule>
    <cfRule type="containsErrors" dxfId="3999" priority="507">
      <formula>ISERROR(K10)</formula>
    </cfRule>
  </conditionalFormatting>
  <conditionalFormatting sqref="K14">
    <cfRule type="cellIs" dxfId="3998" priority="504" operator="equal">
      <formula>0</formula>
    </cfRule>
    <cfRule type="containsErrors" dxfId="3997" priority="505">
      <formula>ISERROR(K14)</formula>
    </cfRule>
  </conditionalFormatting>
  <conditionalFormatting sqref="K19:K22">
    <cfRule type="cellIs" dxfId="3996" priority="502" operator="equal">
      <formula>0</formula>
    </cfRule>
    <cfRule type="containsErrors" dxfId="3995" priority="503">
      <formula>ISERROR(K19)</formula>
    </cfRule>
  </conditionalFormatting>
  <conditionalFormatting sqref="K28:K31">
    <cfRule type="cellIs" dxfId="3994" priority="498" operator="equal">
      <formula>0</formula>
    </cfRule>
    <cfRule type="containsErrors" dxfId="3993" priority="499">
      <formula>ISERROR(K28)</formula>
    </cfRule>
  </conditionalFormatting>
  <conditionalFormatting sqref="K37:K40">
    <cfRule type="cellIs" dxfId="3992" priority="494" operator="equal">
      <formula>0</formula>
    </cfRule>
    <cfRule type="containsErrors" dxfId="3991" priority="495">
      <formula>ISERROR(K37)</formula>
    </cfRule>
  </conditionalFormatting>
  <conditionalFormatting sqref="G37:G40">
    <cfRule type="cellIs" dxfId="3990" priority="490" operator="equal">
      <formula>0</formula>
    </cfRule>
    <cfRule type="containsErrors" dxfId="3989" priority="491">
      <formula>ISERROR(G37)</formula>
    </cfRule>
  </conditionalFormatting>
  <conditionalFormatting sqref="G28:G31">
    <cfRule type="cellIs" dxfId="3988" priority="486" operator="equal">
      <formula>0</formula>
    </cfRule>
    <cfRule type="containsErrors" dxfId="3987" priority="487">
      <formula>ISERROR(G28)</formula>
    </cfRule>
  </conditionalFormatting>
  <conditionalFormatting sqref="G19:G22">
    <cfRule type="cellIs" dxfId="3986" priority="482" operator="equal">
      <formula>0</formula>
    </cfRule>
    <cfRule type="containsErrors" dxfId="3985" priority="483">
      <formula>ISERROR(G19)</formula>
    </cfRule>
  </conditionalFormatting>
  <conditionalFormatting sqref="G10:G13">
    <cfRule type="cellIs" dxfId="3984" priority="478" operator="equal">
      <formula>0</formula>
    </cfRule>
    <cfRule type="containsErrors" dxfId="3983" priority="479">
      <formula>ISERROR(G10)</formula>
    </cfRule>
  </conditionalFormatting>
  <conditionalFormatting sqref="E46:E49">
    <cfRule type="containsErrors" dxfId="3982" priority="448">
      <formula>ISERROR(E46)</formula>
    </cfRule>
  </conditionalFormatting>
  <conditionalFormatting sqref="E46">
    <cfRule type="containsErrors" dxfId="3981" priority="470">
      <formula>ISERROR(E46)</formula>
    </cfRule>
  </conditionalFormatting>
  <conditionalFormatting sqref="E47">
    <cfRule type="containsErrors" dxfId="3980" priority="468">
      <formula>ISERROR(E47)</formula>
    </cfRule>
  </conditionalFormatting>
  <conditionalFormatting sqref="E48">
    <cfRule type="containsErrors" dxfId="3979" priority="467">
      <formula>ISERROR(E48)</formula>
    </cfRule>
  </conditionalFormatting>
  <conditionalFormatting sqref="E46:E48">
    <cfRule type="cellIs" dxfId="3978" priority="466" operator="equal">
      <formula>0</formula>
    </cfRule>
  </conditionalFormatting>
  <conditionalFormatting sqref="E46:E48">
    <cfRule type="containsErrors" dxfId="3977" priority="465">
      <formula>ISERROR(E46)</formula>
    </cfRule>
  </conditionalFormatting>
  <conditionalFormatting sqref="E46">
    <cfRule type="containsErrors" dxfId="3976" priority="464">
      <formula>ISERROR(E46)</formula>
    </cfRule>
  </conditionalFormatting>
  <conditionalFormatting sqref="E46:E48">
    <cfRule type="containsErrors" dxfId="3975" priority="463">
      <formula>ISERROR(E46)</formula>
    </cfRule>
  </conditionalFormatting>
  <conditionalFormatting sqref="K46:K49">
    <cfRule type="cellIs" dxfId="3974" priority="460" operator="equal">
      <formula>0</formula>
    </cfRule>
    <cfRule type="containsErrors" dxfId="3973" priority="461">
      <formula>ISERROR(K46)</formula>
    </cfRule>
  </conditionalFormatting>
  <conditionalFormatting sqref="G46:G49">
    <cfRule type="cellIs" dxfId="3972" priority="456" operator="equal">
      <formula>0</formula>
    </cfRule>
    <cfRule type="containsErrors" dxfId="3971" priority="457">
      <formula>ISERROR(G46)</formula>
    </cfRule>
  </conditionalFormatting>
  <conditionalFormatting sqref="E49">
    <cfRule type="containsErrors" dxfId="3970" priority="453">
      <formula>ISERROR(E49)</formula>
    </cfRule>
  </conditionalFormatting>
  <conditionalFormatting sqref="E49">
    <cfRule type="containsErrors" dxfId="3969" priority="451">
      <formula>ISERROR(E49)</formula>
    </cfRule>
  </conditionalFormatting>
  <conditionalFormatting sqref="E49">
    <cfRule type="containsErrors" dxfId="3968" priority="450">
      <formula>ISERROR(E49)</formula>
    </cfRule>
  </conditionalFormatting>
  <conditionalFormatting sqref="E49">
    <cfRule type="containsErrors" dxfId="3967" priority="449">
      <formula>ISERROR(E49)</formula>
    </cfRule>
  </conditionalFormatting>
  <conditionalFormatting sqref="E31">
    <cfRule type="containsErrors" dxfId="3966" priority="441">
      <formula>ISERROR(E31)</formula>
    </cfRule>
    <cfRule type="containsErrors" dxfId="3965" priority="442">
      <formula>ISERROR(E31)</formula>
    </cfRule>
  </conditionalFormatting>
  <conditionalFormatting sqref="E31">
    <cfRule type="containsErrors" dxfId="3964" priority="446">
      <formula>ISERROR(E31)</formula>
    </cfRule>
  </conditionalFormatting>
  <conditionalFormatting sqref="E31">
    <cfRule type="cellIs" dxfId="3963" priority="445" operator="equal">
      <formula>0</formula>
    </cfRule>
  </conditionalFormatting>
  <conditionalFormatting sqref="E31">
    <cfRule type="containsErrors" dxfId="3962" priority="444">
      <formula>ISERROR(E31)</formula>
    </cfRule>
  </conditionalFormatting>
  <conditionalFormatting sqref="E31">
    <cfRule type="containsErrors" dxfId="3961" priority="443">
      <formula>ISERROR(E31)</formula>
    </cfRule>
  </conditionalFormatting>
  <conditionalFormatting sqref="E40">
    <cfRule type="containsErrors" dxfId="3960" priority="435">
      <formula>ISERROR(E40)</formula>
    </cfRule>
    <cfRule type="containsErrors" dxfId="3959" priority="436">
      <formula>ISERROR(E40)</formula>
    </cfRule>
  </conditionalFormatting>
  <conditionalFormatting sqref="E40">
    <cfRule type="containsErrors" dxfId="3958" priority="440">
      <formula>ISERROR(E40)</formula>
    </cfRule>
  </conditionalFormatting>
  <conditionalFormatting sqref="E40">
    <cfRule type="cellIs" dxfId="3957" priority="439" operator="equal">
      <formula>0</formula>
    </cfRule>
  </conditionalFormatting>
  <conditionalFormatting sqref="E40">
    <cfRule type="containsErrors" dxfId="3956" priority="438">
      <formula>ISERROR(E40)</formula>
    </cfRule>
  </conditionalFormatting>
  <conditionalFormatting sqref="E40">
    <cfRule type="containsErrors" dxfId="3955" priority="437">
      <formula>ISERROR(E40)</formula>
    </cfRule>
  </conditionalFormatting>
  <conditionalFormatting sqref="E13">
    <cfRule type="containsErrors" dxfId="3954" priority="434">
      <formula>ISERROR(E13)</formula>
    </cfRule>
  </conditionalFormatting>
  <conditionalFormatting sqref="C23 F23 J23">
    <cfRule type="cellIs" dxfId="3953" priority="430" operator="equal">
      <formula>0</formula>
    </cfRule>
  </conditionalFormatting>
  <conditionalFormatting sqref="D23">
    <cfRule type="cellIs" dxfId="3952" priority="428" operator="equal">
      <formula>0</formula>
    </cfRule>
  </conditionalFormatting>
  <conditionalFormatting sqref="I23">
    <cfRule type="cellIs" dxfId="3951" priority="427" operator="equal">
      <formula>0</formula>
    </cfRule>
  </conditionalFormatting>
  <conditionalFormatting sqref="G23">
    <cfRule type="cellIs" dxfId="3950" priority="423" operator="equal">
      <formula>0</formula>
    </cfRule>
    <cfRule type="containsErrors" dxfId="3949" priority="424">
      <formula>ISERROR(G23)</formula>
    </cfRule>
  </conditionalFormatting>
  <conditionalFormatting sqref="K23">
    <cfRule type="cellIs" dxfId="3948" priority="425" operator="equal">
      <formula>0</formula>
    </cfRule>
    <cfRule type="containsErrors" dxfId="3947" priority="426">
      <formula>ISERROR(K23)</formula>
    </cfRule>
  </conditionalFormatting>
  <conditionalFormatting sqref="E32">
    <cfRule type="containsErrors" dxfId="3946" priority="422">
      <formula>ISERROR(E32)</formula>
    </cfRule>
  </conditionalFormatting>
  <conditionalFormatting sqref="E32">
    <cfRule type="containsErrors" dxfId="3945" priority="421">
      <formula>ISERROR(E32)</formula>
    </cfRule>
  </conditionalFormatting>
  <conditionalFormatting sqref="C32 E32:F32 J32">
    <cfRule type="cellIs" dxfId="3944" priority="420" operator="equal">
      <formula>0</formula>
    </cfRule>
  </conditionalFormatting>
  <conditionalFormatting sqref="E32">
    <cfRule type="containsErrors" dxfId="3943" priority="419">
      <formula>ISERROR(E32)</formula>
    </cfRule>
  </conditionalFormatting>
  <conditionalFormatting sqref="D32">
    <cfRule type="cellIs" dxfId="3942" priority="418" operator="equal">
      <formula>0</formula>
    </cfRule>
  </conditionalFormatting>
  <conditionalFormatting sqref="I32">
    <cfRule type="cellIs" dxfId="3941" priority="417" operator="equal">
      <formula>0</formula>
    </cfRule>
  </conditionalFormatting>
  <conditionalFormatting sqref="G32">
    <cfRule type="cellIs" dxfId="3940" priority="413" operator="equal">
      <formula>0</formula>
    </cfRule>
    <cfRule type="containsErrors" dxfId="3939" priority="414">
      <formula>ISERROR(G32)</formula>
    </cfRule>
  </conditionalFormatting>
  <conditionalFormatting sqref="K32">
    <cfRule type="cellIs" dxfId="3938" priority="415" operator="equal">
      <formula>0</formula>
    </cfRule>
    <cfRule type="containsErrors" dxfId="3937" priority="416">
      <formula>ISERROR(K32)</formula>
    </cfRule>
  </conditionalFormatting>
  <conditionalFormatting sqref="E41">
    <cfRule type="containsErrors" dxfId="3936" priority="412">
      <formula>ISERROR(E41)</formula>
    </cfRule>
  </conditionalFormatting>
  <conditionalFormatting sqref="E41">
    <cfRule type="containsErrors" dxfId="3935" priority="411">
      <formula>ISERROR(E41)</formula>
    </cfRule>
  </conditionalFormatting>
  <conditionalFormatting sqref="C41 E41:F41 J41">
    <cfRule type="cellIs" dxfId="3934" priority="410" operator="equal">
      <formula>0</formula>
    </cfRule>
  </conditionalFormatting>
  <conditionalFormatting sqref="E41">
    <cfRule type="containsErrors" dxfId="3933" priority="409">
      <formula>ISERROR(E41)</formula>
    </cfRule>
  </conditionalFormatting>
  <conditionalFormatting sqref="D41">
    <cfRule type="cellIs" dxfId="3932" priority="408" operator="equal">
      <formula>0</formula>
    </cfRule>
  </conditionalFormatting>
  <conditionalFormatting sqref="I41">
    <cfRule type="cellIs" dxfId="3931" priority="407" operator="equal">
      <formula>0</formula>
    </cfRule>
  </conditionalFormatting>
  <conditionalFormatting sqref="G41">
    <cfRule type="cellIs" dxfId="3930" priority="403" operator="equal">
      <formula>0</formula>
    </cfRule>
    <cfRule type="containsErrors" dxfId="3929" priority="404">
      <formula>ISERROR(G41)</formula>
    </cfRule>
  </conditionalFormatting>
  <conditionalFormatting sqref="K41">
    <cfRule type="cellIs" dxfId="3928" priority="405" operator="equal">
      <formula>0</formula>
    </cfRule>
    <cfRule type="containsErrors" dxfId="3927" priority="406">
      <formula>ISERROR(K41)</formula>
    </cfRule>
  </conditionalFormatting>
  <conditionalFormatting sqref="E50">
    <cfRule type="containsErrors" dxfId="3926" priority="402">
      <formula>ISERROR(E50)</formula>
    </cfRule>
  </conditionalFormatting>
  <conditionalFormatting sqref="E50">
    <cfRule type="containsErrors" dxfId="3925" priority="401">
      <formula>ISERROR(E50)</formula>
    </cfRule>
  </conditionalFormatting>
  <conditionalFormatting sqref="C50 E50:F50 J50">
    <cfRule type="cellIs" dxfId="3924" priority="400" operator="equal">
      <formula>0</formula>
    </cfRule>
  </conditionalFormatting>
  <conditionalFormatting sqref="E50">
    <cfRule type="containsErrors" dxfId="3923" priority="399">
      <formula>ISERROR(E50)</formula>
    </cfRule>
  </conditionalFormatting>
  <conditionalFormatting sqref="D50">
    <cfRule type="cellIs" dxfId="3922" priority="398" operator="equal">
      <formula>0</formula>
    </cfRule>
  </conditionalFormatting>
  <conditionalFormatting sqref="I50">
    <cfRule type="cellIs" dxfId="3921" priority="397" operator="equal">
      <formula>0</formula>
    </cfRule>
  </conditionalFormatting>
  <conditionalFormatting sqref="G50">
    <cfRule type="cellIs" dxfId="3920" priority="393" operator="equal">
      <formula>0</formula>
    </cfRule>
    <cfRule type="containsErrors" dxfId="3919" priority="394">
      <formula>ISERROR(G50)</formula>
    </cfRule>
  </conditionalFormatting>
  <conditionalFormatting sqref="K50">
    <cfRule type="cellIs" dxfId="3918" priority="395" operator="equal">
      <formula>0</formula>
    </cfRule>
    <cfRule type="containsErrors" dxfId="3917" priority="396">
      <formula>ISERROR(K50)</formula>
    </cfRule>
  </conditionalFormatting>
  <conditionalFormatting sqref="E23">
    <cfRule type="containsErrors" dxfId="3916" priority="392">
      <formula>ISERROR(E23)</formula>
    </cfRule>
  </conditionalFormatting>
  <conditionalFormatting sqref="E23">
    <cfRule type="containsErrors" dxfId="3915" priority="391">
      <formula>ISERROR(E23)</formula>
    </cfRule>
  </conditionalFormatting>
  <conditionalFormatting sqref="E23">
    <cfRule type="cellIs" dxfId="3914" priority="390" operator="equal">
      <formula>0</formula>
    </cfRule>
  </conditionalFormatting>
  <conditionalFormatting sqref="E23">
    <cfRule type="containsErrors" dxfId="3913" priority="389">
      <formula>ISERROR(E23)</formula>
    </cfRule>
  </conditionalFormatting>
  <conditionalFormatting sqref="E59">
    <cfRule type="containsErrors" dxfId="3912" priority="371">
      <formula>ISERROR(E59)</formula>
    </cfRule>
  </conditionalFormatting>
  <conditionalFormatting sqref="E59">
    <cfRule type="containsErrors" dxfId="3911" priority="370">
      <formula>ISERROR(E59)</formula>
    </cfRule>
  </conditionalFormatting>
  <conditionalFormatting sqref="C59 E59:F59 M59">
    <cfRule type="cellIs" dxfId="3910" priority="369" operator="equal">
      <formula>0</formula>
    </cfRule>
  </conditionalFormatting>
  <conditionalFormatting sqref="E59">
    <cfRule type="containsErrors" dxfId="3909" priority="368">
      <formula>ISERROR(E59)</formula>
    </cfRule>
  </conditionalFormatting>
  <conditionalFormatting sqref="D59">
    <cfRule type="cellIs" dxfId="3908" priority="367" operator="equal">
      <formula>0</formula>
    </cfRule>
  </conditionalFormatting>
  <conditionalFormatting sqref="L59">
    <cfRule type="cellIs" dxfId="3907" priority="366" operator="equal">
      <formula>0</formula>
    </cfRule>
  </conditionalFormatting>
  <conditionalFormatting sqref="N59">
    <cfRule type="cellIs" dxfId="3906" priority="364" operator="equal">
      <formula>0</formula>
    </cfRule>
    <cfRule type="containsErrors" dxfId="3905" priority="365">
      <formula>ISERROR(N59)</formula>
    </cfRule>
  </conditionalFormatting>
  <conditionalFormatting sqref="G55:G58">
    <cfRule type="cellIs" dxfId="3904" priority="252" operator="equal">
      <formula>0</formula>
    </cfRule>
    <cfRule type="containsErrors" dxfId="3903" priority="253">
      <formula>ISERROR(G55)</formula>
    </cfRule>
  </conditionalFormatting>
  <conditionalFormatting sqref="G59">
    <cfRule type="cellIs" dxfId="3902" priority="250" operator="equal">
      <formula>0</formula>
    </cfRule>
    <cfRule type="containsErrors" dxfId="3901" priority="251">
      <formula>ISERROR(G59)</formula>
    </cfRule>
  </conditionalFormatting>
  <conditionalFormatting sqref="N55:N58">
    <cfRule type="cellIs" dxfId="3900" priority="248" operator="equal">
      <formula>0</formula>
    </cfRule>
    <cfRule type="containsErrors" dxfId="3899" priority="249">
      <formula>ISERROR(N55)</formula>
    </cfRule>
  </conditionalFormatting>
  <conditionalFormatting sqref="P55">
    <cfRule type="cellIs" dxfId="3898" priority="246" operator="greaterThanOrEqual">
      <formula>0</formula>
    </cfRule>
    <cfRule type="cellIs" dxfId="3897" priority="247" operator="lessThan">
      <formula>0</formula>
    </cfRule>
  </conditionalFormatting>
  <conditionalFormatting sqref="E55:E58">
    <cfRule type="containsErrors" dxfId="3896" priority="147">
      <formula>ISERROR(E55)</formula>
    </cfRule>
  </conditionalFormatting>
  <conditionalFormatting sqref="E55:E58">
    <cfRule type="containsErrors" dxfId="3895" priority="152">
      <formula>ISERROR(E55)</formula>
    </cfRule>
  </conditionalFormatting>
  <conditionalFormatting sqref="E55:E58">
    <cfRule type="cellIs" dxfId="3894" priority="151" operator="equal">
      <formula>0</formula>
    </cfRule>
  </conditionalFormatting>
  <conditionalFormatting sqref="E55:E58">
    <cfRule type="containsErrors" dxfId="3893" priority="150">
      <formula>ISERROR(E55)</formula>
    </cfRule>
  </conditionalFormatting>
  <conditionalFormatting sqref="E55:E58">
    <cfRule type="containsErrors" dxfId="3892" priority="149">
      <formula>ISERROR(E55)</formula>
    </cfRule>
  </conditionalFormatting>
  <conditionalFormatting sqref="E55:E58">
    <cfRule type="containsErrors" dxfId="3891" priority="148">
      <formula>ISERROR(E55)</formula>
    </cfRule>
  </conditionalFormatting>
  <conditionalFormatting sqref="I55">
    <cfRule type="cellIs" dxfId="3890" priority="121" operator="greaterThanOrEqual">
      <formula>0</formula>
    </cfRule>
    <cfRule type="cellIs" dxfId="3889" priority="122" operator="lessThan">
      <formula>0</formula>
    </cfRule>
  </conditionalFormatting>
  <conditionalFormatting sqref="E68">
    <cfRule type="containsErrors" dxfId="3888" priority="120">
      <formula>ISERROR(E68)</formula>
    </cfRule>
  </conditionalFormatting>
  <conditionalFormatting sqref="E68">
    <cfRule type="containsErrors" dxfId="3887" priority="119">
      <formula>ISERROR(E68)</formula>
    </cfRule>
  </conditionalFormatting>
  <conditionalFormatting sqref="C68 E68:F68 M68">
    <cfRule type="cellIs" dxfId="3886" priority="118" operator="equal">
      <formula>0</formula>
    </cfRule>
  </conditionalFormatting>
  <conditionalFormatting sqref="E68">
    <cfRule type="containsErrors" dxfId="3885" priority="117">
      <formula>ISERROR(E68)</formula>
    </cfRule>
  </conditionalFormatting>
  <conditionalFormatting sqref="D68">
    <cfRule type="cellIs" dxfId="3884" priority="116" operator="equal">
      <formula>0</formula>
    </cfRule>
  </conditionalFormatting>
  <conditionalFormatting sqref="L68">
    <cfRule type="cellIs" dxfId="3883" priority="115" operator="equal">
      <formula>0</formula>
    </cfRule>
  </conditionalFormatting>
  <conditionalFormatting sqref="N68">
    <cfRule type="cellIs" dxfId="3882" priority="113" operator="equal">
      <formula>0</formula>
    </cfRule>
    <cfRule type="containsErrors" dxfId="3881" priority="114">
      <formula>ISERROR(N68)</formula>
    </cfRule>
  </conditionalFormatting>
  <conditionalFormatting sqref="G64:G67">
    <cfRule type="cellIs" dxfId="3880" priority="111" operator="equal">
      <formula>0</formula>
    </cfRule>
    <cfRule type="containsErrors" dxfId="3879" priority="112">
      <formula>ISERROR(G64)</formula>
    </cfRule>
  </conditionalFormatting>
  <conditionalFormatting sqref="G68">
    <cfRule type="cellIs" dxfId="3878" priority="109" operator="equal">
      <formula>0</formula>
    </cfRule>
    <cfRule type="containsErrors" dxfId="3877" priority="110">
      <formula>ISERROR(G68)</formula>
    </cfRule>
  </conditionalFormatting>
  <conditionalFormatting sqref="N64:N67">
    <cfRule type="cellIs" dxfId="3876" priority="107" operator="equal">
      <formula>0</formula>
    </cfRule>
    <cfRule type="containsErrors" dxfId="3875" priority="108">
      <formula>ISERROR(N64)</formula>
    </cfRule>
  </conditionalFormatting>
  <conditionalFormatting sqref="P64">
    <cfRule type="cellIs" dxfId="3874" priority="105" operator="greaterThanOrEqual">
      <formula>0</formula>
    </cfRule>
    <cfRule type="cellIs" dxfId="3873" priority="106" operator="lessThan">
      <formula>0</formula>
    </cfRule>
  </conditionalFormatting>
  <conditionalFormatting sqref="E64:E67">
    <cfRule type="containsErrors" dxfId="3872" priority="99">
      <formula>ISERROR(E64)</formula>
    </cfRule>
  </conditionalFormatting>
  <conditionalFormatting sqref="E64:E67">
    <cfRule type="containsErrors" dxfId="3871" priority="104">
      <formula>ISERROR(E64)</formula>
    </cfRule>
  </conditionalFormatting>
  <conditionalFormatting sqref="E64:E67">
    <cfRule type="cellIs" dxfId="3870" priority="103" operator="equal">
      <formula>0</formula>
    </cfRule>
  </conditionalFormatting>
  <conditionalFormatting sqref="E64:E67">
    <cfRule type="containsErrors" dxfId="3869" priority="102">
      <formula>ISERROR(E64)</formula>
    </cfRule>
  </conditionalFormatting>
  <conditionalFormatting sqref="E64:E67">
    <cfRule type="containsErrors" dxfId="3868" priority="101">
      <formula>ISERROR(E64)</formula>
    </cfRule>
  </conditionalFormatting>
  <conditionalFormatting sqref="E64:E67">
    <cfRule type="containsErrors" dxfId="3867" priority="100">
      <formula>ISERROR(E64)</formula>
    </cfRule>
  </conditionalFormatting>
  <conditionalFormatting sqref="I64">
    <cfRule type="cellIs" dxfId="3866" priority="97" operator="greaterThanOrEqual">
      <formula>0</formula>
    </cfRule>
    <cfRule type="cellIs" dxfId="3865" priority="98" operator="lessThan">
      <formula>0</formula>
    </cfRule>
  </conditionalFormatting>
  <conditionalFormatting sqref="E77">
    <cfRule type="containsErrors" dxfId="3864" priority="96">
      <formula>ISERROR(E77)</formula>
    </cfRule>
  </conditionalFormatting>
  <conditionalFormatting sqref="E77">
    <cfRule type="containsErrors" dxfId="3863" priority="95">
      <formula>ISERROR(E77)</formula>
    </cfRule>
  </conditionalFormatting>
  <conditionalFormatting sqref="C77 E77:F77 M77">
    <cfRule type="cellIs" dxfId="3862" priority="94" operator="equal">
      <formula>0</formula>
    </cfRule>
  </conditionalFormatting>
  <conditionalFormatting sqref="E77">
    <cfRule type="containsErrors" dxfId="3861" priority="93">
      <formula>ISERROR(E77)</formula>
    </cfRule>
  </conditionalFormatting>
  <conditionalFormatting sqref="D77">
    <cfRule type="cellIs" dxfId="3860" priority="92" operator="equal">
      <formula>0</formula>
    </cfRule>
  </conditionalFormatting>
  <conditionalFormatting sqref="L77">
    <cfRule type="cellIs" dxfId="3859" priority="91" operator="equal">
      <formula>0</formula>
    </cfRule>
  </conditionalFormatting>
  <conditionalFormatting sqref="N77">
    <cfRule type="cellIs" dxfId="3858" priority="89" operator="equal">
      <formula>0</formula>
    </cfRule>
    <cfRule type="containsErrors" dxfId="3857" priority="90">
      <formula>ISERROR(N77)</formula>
    </cfRule>
  </conditionalFormatting>
  <conditionalFormatting sqref="G73:G76">
    <cfRule type="cellIs" dxfId="3856" priority="87" operator="equal">
      <formula>0</formula>
    </cfRule>
    <cfRule type="containsErrors" dxfId="3855" priority="88">
      <formula>ISERROR(G73)</formula>
    </cfRule>
  </conditionalFormatting>
  <conditionalFormatting sqref="G77">
    <cfRule type="cellIs" dxfId="3854" priority="85" operator="equal">
      <formula>0</formula>
    </cfRule>
    <cfRule type="containsErrors" dxfId="3853" priority="86">
      <formula>ISERROR(G77)</formula>
    </cfRule>
  </conditionalFormatting>
  <conditionalFormatting sqref="N73:N76">
    <cfRule type="cellIs" dxfId="3852" priority="83" operator="equal">
      <formula>0</formula>
    </cfRule>
    <cfRule type="containsErrors" dxfId="3851" priority="84">
      <formula>ISERROR(N73)</formula>
    </cfRule>
  </conditionalFormatting>
  <conditionalFormatting sqref="P73">
    <cfRule type="cellIs" dxfId="3850" priority="81" operator="greaterThanOrEqual">
      <formula>0</formula>
    </cfRule>
    <cfRule type="cellIs" dxfId="3849" priority="82" operator="lessThan">
      <formula>0</formula>
    </cfRule>
  </conditionalFormatting>
  <conditionalFormatting sqref="E73:E76">
    <cfRule type="containsErrors" dxfId="3848" priority="75">
      <formula>ISERROR(E73)</formula>
    </cfRule>
  </conditionalFormatting>
  <conditionalFormatting sqref="E73:E76">
    <cfRule type="containsErrors" dxfId="3847" priority="80">
      <formula>ISERROR(E73)</formula>
    </cfRule>
  </conditionalFormatting>
  <conditionalFormatting sqref="E73:E76">
    <cfRule type="cellIs" dxfId="3846" priority="79" operator="equal">
      <formula>0</formula>
    </cfRule>
  </conditionalFormatting>
  <conditionalFormatting sqref="E73:E76">
    <cfRule type="containsErrors" dxfId="3845" priority="78">
      <formula>ISERROR(E73)</formula>
    </cfRule>
  </conditionalFormatting>
  <conditionalFormatting sqref="E73:E76">
    <cfRule type="containsErrors" dxfId="3844" priority="77">
      <formula>ISERROR(E73)</formula>
    </cfRule>
  </conditionalFormatting>
  <conditionalFormatting sqref="E73:E76">
    <cfRule type="containsErrors" dxfId="3843" priority="76">
      <formula>ISERROR(E73)</formula>
    </cfRule>
  </conditionalFormatting>
  <conditionalFormatting sqref="I73">
    <cfRule type="cellIs" dxfId="3842" priority="73" operator="greaterThanOrEqual">
      <formula>0</formula>
    </cfRule>
    <cfRule type="cellIs" dxfId="3841" priority="74" operator="lessThan">
      <formula>0</formula>
    </cfRule>
  </conditionalFormatting>
  <conditionalFormatting sqref="E86">
    <cfRule type="containsErrors" dxfId="3840" priority="72">
      <formula>ISERROR(E86)</formula>
    </cfRule>
  </conditionalFormatting>
  <conditionalFormatting sqref="E86">
    <cfRule type="containsErrors" dxfId="3839" priority="71">
      <formula>ISERROR(E86)</formula>
    </cfRule>
  </conditionalFormatting>
  <conditionalFormatting sqref="C86 E86:F86 M86">
    <cfRule type="cellIs" dxfId="3838" priority="70" operator="equal">
      <formula>0</formula>
    </cfRule>
  </conditionalFormatting>
  <conditionalFormatting sqref="E86">
    <cfRule type="containsErrors" dxfId="3837" priority="69">
      <formula>ISERROR(E86)</formula>
    </cfRule>
  </conditionalFormatting>
  <conditionalFormatting sqref="D86">
    <cfRule type="cellIs" dxfId="3836" priority="68" operator="equal">
      <formula>0</formula>
    </cfRule>
  </conditionalFormatting>
  <conditionalFormatting sqref="L86">
    <cfRule type="cellIs" dxfId="3835" priority="67" operator="equal">
      <formula>0</formula>
    </cfRule>
  </conditionalFormatting>
  <conditionalFormatting sqref="N86">
    <cfRule type="cellIs" dxfId="3834" priority="65" operator="equal">
      <formula>0</formula>
    </cfRule>
    <cfRule type="containsErrors" dxfId="3833" priority="66">
      <formula>ISERROR(N86)</formula>
    </cfRule>
  </conditionalFormatting>
  <conditionalFormatting sqref="G82:G85">
    <cfRule type="cellIs" dxfId="3832" priority="63" operator="equal">
      <formula>0</formula>
    </cfRule>
    <cfRule type="containsErrors" dxfId="3831" priority="64">
      <formula>ISERROR(G82)</formula>
    </cfRule>
  </conditionalFormatting>
  <conditionalFormatting sqref="G86">
    <cfRule type="cellIs" dxfId="3830" priority="61" operator="equal">
      <formula>0</formula>
    </cfRule>
    <cfRule type="containsErrors" dxfId="3829" priority="62">
      <formula>ISERROR(G86)</formula>
    </cfRule>
  </conditionalFormatting>
  <conditionalFormatting sqref="N82:N85">
    <cfRule type="cellIs" dxfId="3828" priority="59" operator="equal">
      <formula>0</formula>
    </cfRule>
    <cfRule type="containsErrors" dxfId="3827" priority="60">
      <formula>ISERROR(N82)</formula>
    </cfRule>
  </conditionalFormatting>
  <conditionalFormatting sqref="P82">
    <cfRule type="cellIs" dxfId="3826" priority="57" operator="greaterThanOrEqual">
      <formula>0</formula>
    </cfRule>
    <cfRule type="cellIs" dxfId="3825" priority="58" operator="lessThan">
      <formula>0</formula>
    </cfRule>
  </conditionalFormatting>
  <conditionalFormatting sqref="E82:E85">
    <cfRule type="containsErrors" dxfId="3824" priority="51">
      <formula>ISERROR(E82)</formula>
    </cfRule>
  </conditionalFormatting>
  <conditionalFormatting sqref="E82:E85">
    <cfRule type="containsErrors" dxfId="3823" priority="56">
      <formula>ISERROR(E82)</formula>
    </cfRule>
  </conditionalFormatting>
  <conditionalFormatting sqref="E82:E85">
    <cfRule type="cellIs" dxfId="3822" priority="55" operator="equal">
      <formula>0</formula>
    </cfRule>
  </conditionalFormatting>
  <conditionalFormatting sqref="E82:E85">
    <cfRule type="containsErrors" dxfId="3821" priority="54">
      <formula>ISERROR(E82)</formula>
    </cfRule>
  </conditionalFormatting>
  <conditionalFormatting sqref="E82:E85">
    <cfRule type="containsErrors" dxfId="3820" priority="53">
      <formula>ISERROR(E82)</formula>
    </cfRule>
  </conditionalFormatting>
  <conditionalFormatting sqref="E82:E85">
    <cfRule type="containsErrors" dxfId="3819" priority="52">
      <formula>ISERROR(E82)</formula>
    </cfRule>
  </conditionalFormatting>
  <conditionalFormatting sqref="I82">
    <cfRule type="cellIs" dxfId="3818" priority="49" operator="greaterThanOrEqual">
      <formula>0</formula>
    </cfRule>
    <cfRule type="cellIs" dxfId="3817" priority="50" operator="lessThan">
      <formula>0</formula>
    </cfRule>
  </conditionalFormatting>
  <conditionalFormatting sqref="E95">
    <cfRule type="containsErrors" dxfId="3816" priority="48">
      <formula>ISERROR(E95)</formula>
    </cfRule>
  </conditionalFormatting>
  <conditionalFormatting sqref="E95">
    <cfRule type="containsErrors" dxfId="3815" priority="47">
      <formula>ISERROR(E95)</formula>
    </cfRule>
  </conditionalFormatting>
  <conditionalFormatting sqref="C95 E95:F95 M95">
    <cfRule type="cellIs" dxfId="3814" priority="46" operator="equal">
      <formula>0</formula>
    </cfRule>
  </conditionalFormatting>
  <conditionalFormatting sqref="E95">
    <cfRule type="containsErrors" dxfId="3813" priority="45">
      <formula>ISERROR(E95)</formula>
    </cfRule>
  </conditionalFormatting>
  <conditionalFormatting sqref="D95">
    <cfRule type="cellIs" dxfId="3812" priority="44" operator="equal">
      <formula>0</formula>
    </cfRule>
  </conditionalFormatting>
  <conditionalFormatting sqref="L95">
    <cfRule type="cellIs" dxfId="3811" priority="43" operator="equal">
      <formula>0</formula>
    </cfRule>
  </conditionalFormatting>
  <conditionalFormatting sqref="N95">
    <cfRule type="cellIs" dxfId="3810" priority="41" operator="equal">
      <formula>0</formula>
    </cfRule>
    <cfRule type="containsErrors" dxfId="3809" priority="42">
      <formula>ISERROR(N95)</formula>
    </cfRule>
  </conditionalFormatting>
  <conditionalFormatting sqref="G91:G94">
    <cfRule type="cellIs" dxfId="3808" priority="39" operator="equal">
      <formula>0</formula>
    </cfRule>
    <cfRule type="containsErrors" dxfId="3807" priority="40">
      <formula>ISERROR(G91)</formula>
    </cfRule>
  </conditionalFormatting>
  <conditionalFormatting sqref="G95">
    <cfRule type="cellIs" dxfId="3806" priority="37" operator="equal">
      <formula>0</formula>
    </cfRule>
    <cfRule type="containsErrors" dxfId="3805" priority="38">
      <formula>ISERROR(G95)</formula>
    </cfRule>
  </conditionalFormatting>
  <conditionalFormatting sqref="N91:N94">
    <cfRule type="cellIs" dxfId="3804" priority="35" operator="equal">
      <formula>0</formula>
    </cfRule>
    <cfRule type="containsErrors" dxfId="3803" priority="36">
      <formula>ISERROR(N91)</formula>
    </cfRule>
  </conditionalFormatting>
  <conditionalFormatting sqref="P91">
    <cfRule type="cellIs" dxfId="3802" priority="33" operator="greaterThanOrEqual">
      <formula>0</formula>
    </cfRule>
    <cfRule type="cellIs" dxfId="3801" priority="34" operator="lessThan">
      <formula>0</formula>
    </cfRule>
  </conditionalFormatting>
  <conditionalFormatting sqref="E91:E94">
    <cfRule type="containsErrors" dxfId="3800" priority="27">
      <formula>ISERROR(E91)</formula>
    </cfRule>
  </conditionalFormatting>
  <conditionalFormatting sqref="E91:E94">
    <cfRule type="containsErrors" dxfId="3799" priority="32">
      <formula>ISERROR(E91)</formula>
    </cfRule>
  </conditionalFormatting>
  <conditionalFormatting sqref="E91:E94">
    <cfRule type="cellIs" dxfId="3798" priority="31" operator="equal">
      <formula>0</formula>
    </cfRule>
  </conditionalFormatting>
  <conditionalFormatting sqref="E91:E94">
    <cfRule type="containsErrors" dxfId="3797" priority="30">
      <formula>ISERROR(E91)</formula>
    </cfRule>
  </conditionalFormatting>
  <conditionalFormatting sqref="E91:E94">
    <cfRule type="containsErrors" dxfId="3796" priority="29">
      <formula>ISERROR(E91)</formula>
    </cfRule>
  </conditionalFormatting>
  <conditionalFormatting sqref="E91:E94">
    <cfRule type="containsErrors" dxfId="3795" priority="28">
      <formula>ISERROR(E91)</formula>
    </cfRule>
  </conditionalFormatting>
  <conditionalFormatting sqref="I91">
    <cfRule type="cellIs" dxfId="3794" priority="25" operator="greaterThanOrEqual">
      <formula>0</formula>
    </cfRule>
    <cfRule type="cellIs" dxfId="3793" priority="26" operator="lessThan">
      <formula>0</formula>
    </cfRule>
  </conditionalFormatting>
  <conditionalFormatting sqref="E104">
    <cfRule type="containsErrors" dxfId="3792" priority="24">
      <formula>ISERROR(E104)</formula>
    </cfRule>
  </conditionalFormatting>
  <conditionalFormatting sqref="E104">
    <cfRule type="containsErrors" dxfId="3791" priority="23">
      <formula>ISERROR(E104)</formula>
    </cfRule>
  </conditionalFormatting>
  <conditionalFormatting sqref="C104 E104:F104 M104">
    <cfRule type="cellIs" dxfId="3790" priority="22" operator="equal">
      <formula>0</formula>
    </cfRule>
  </conditionalFormatting>
  <conditionalFormatting sqref="E104">
    <cfRule type="containsErrors" dxfId="3789" priority="21">
      <formula>ISERROR(E104)</formula>
    </cfRule>
  </conditionalFormatting>
  <conditionalFormatting sqref="D104">
    <cfRule type="cellIs" dxfId="3788" priority="20" operator="equal">
      <formula>0</formula>
    </cfRule>
  </conditionalFormatting>
  <conditionalFormatting sqref="L104">
    <cfRule type="cellIs" dxfId="3787" priority="19" operator="equal">
      <formula>0</formula>
    </cfRule>
  </conditionalFormatting>
  <conditionalFormatting sqref="N104">
    <cfRule type="cellIs" dxfId="3786" priority="17" operator="equal">
      <formula>0</formula>
    </cfRule>
    <cfRule type="containsErrors" dxfId="3785" priority="18">
      <formula>ISERROR(N104)</formula>
    </cfRule>
  </conditionalFormatting>
  <conditionalFormatting sqref="G100:G103">
    <cfRule type="cellIs" dxfId="3784" priority="15" operator="equal">
      <formula>0</formula>
    </cfRule>
    <cfRule type="containsErrors" dxfId="3783" priority="16">
      <formula>ISERROR(G100)</formula>
    </cfRule>
  </conditionalFormatting>
  <conditionalFormatting sqref="G104">
    <cfRule type="cellIs" dxfId="3782" priority="13" operator="equal">
      <formula>0</formula>
    </cfRule>
    <cfRule type="containsErrors" dxfId="3781" priority="14">
      <formula>ISERROR(G104)</formula>
    </cfRule>
  </conditionalFormatting>
  <conditionalFormatting sqref="N100:N103">
    <cfRule type="cellIs" dxfId="3780" priority="11" operator="equal">
      <formula>0</formula>
    </cfRule>
    <cfRule type="containsErrors" dxfId="3779" priority="12">
      <formula>ISERROR(N100)</formula>
    </cfRule>
  </conditionalFormatting>
  <conditionalFormatting sqref="P100">
    <cfRule type="cellIs" dxfId="3778" priority="9" operator="greaterThanOrEqual">
      <formula>0</formula>
    </cfRule>
    <cfRule type="cellIs" dxfId="3777" priority="10" operator="lessThan">
      <formula>0</formula>
    </cfRule>
  </conditionalFormatting>
  <conditionalFormatting sqref="E100:E103">
    <cfRule type="containsErrors" dxfId="3776" priority="3">
      <formula>ISERROR(E100)</formula>
    </cfRule>
  </conditionalFormatting>
  <conditionalFormatting sqref="E100:E103">
    <cfRule type="containsErrors" dxfId="3775" priority="8">
      <formula>ISERROR(E100)</formula>
    </cfRule>
  </conditionalFormatting>
  <conditionalFormatting sqref="E100:E103">
    <cfRule type="cellIs" dxfId="3774" priority="7" operator="equal">
      <formula>0</formula>
    </cfRule>
  </conditionalFormatting>
  <conditionalFormatting sqref="E100:E103">
    <cfRule type="containsErrors" dxfId="3773" priority="6">
      <formula>ISERROR(E100)</formula>
    </cfRule>
  </conditionalFormatting>
  <conditionalFormatting sqref="E100:E103">
    <cfRule type="containsErrors" dxfId="3772" priority="5">
      <formula>ISERROR(E100)</formula>
    </cfRule>
  </conditionalFormatting>
  <conditionalFormatting sqref="E100:E103">
    <cfRule type="containsErrors" dxfId="3771" priority="4">
      <formula>ISERROR(E100)</formula>
    </cfRule>
  </conditionalFormatting>
  <conditionalFormatting sqref="I100">
    <cfRule type="cellIs" dxfId="3770" priority="1" operator="greaterThanOrEqual">
      <formula>0</formula>
    </cfRule>
    <cfRule type="cellIs" dxfId="3769" priority="2" operator="lessThan">
      <formula>0</formula>
    </cfRule>
  </conditionalFormatting>
  <pageMargins left="0.7" right="0.7" top="0.75" bottom="0.75" header="0.3" footer="0.3"/>
  <pageSetup paperSize="9" orientation="landscape" horizontalDpi="4294967293" r:id="rId1"/>
  <ignoredErrors>
    <ignoredError sqref="E50:F50" formula="1"/>
    <ignoredError sqref="K46:K50 G50"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5"/>
  <sheetViews>
    <sheetView showGridLines="0" topLeftCell="A33" zoomScale="85" zoomScaleNormal="85" workbookViewId="0">
      <selection activeCell="G77" sqref="G77"/>
    </sheetView>
  </sheetViews>
  <sheetFormatPr defaultColWidth="9" defaultRowHeight="16.5" outlineLevelRow="1" x14ac:dyDescent="0.3"/>
  <cols>
    <col min="1" max="1" width="3.125" style="20" customWidth="1"/>
    <col min="2" max="2" width="21.75" style="20" customWidth="1"/>
    <col min="3" max="3" width="11.375" style="86" customWidth="1"/>
    <col min="4" max="4" width="12" style="95" customWidth="1"/>
    <col min="5" max="5" width="15.25" style="86" customWidth="1"/>
    <col min="6" max="8" width="16.5" style="86" customWidth="1"/>
    <col min="9" max="9" width="15.375" style="20" customWidth="1"/>
    <col min="10" max="10" width="16.125" style="95" customWidth="1"/>
    <col min="11" max="11" width="13.125" style="86" customWidth="1"/>
    <col min="12" max="12" width="23.625" style="86" customWidth="1"/>
    <col min="13" max="13" width="18" style="86" customWidth="1"/>
    <col min="14" max="15" width="9" style="20"/>
    <col min="16" max="16" width="11.625" style="20" customWidth="1"/>
    <col min="17" max="17" width="14.125" style="20" customWidth="1"/>
    <col min="18" max="18" width="13.75" style="20" customWidth="1"/>
    <col min="19" max="19" width="11.25" style="20" customWidth="1"/>
    <col min="20" max="16384" width="9" style="20"/>
  </cols>
  <sheetData>
    <row r="1" spans="1:15" s="76" customFormat="1" ht="11.25" customHeight="1" x14ac:dyDescent="0.3">
      <c r="A1" s="24"/>
      <c r="B1" s="23"/>
      <c r="C1" s="75"/>
      <c r="D1" s="105"/>
      <c r="E1" s="75"/>
      <c r="F1" s="75"/>
      <c r="G1" s="75"/>
      <c r="H1" s="75"/>
      <c r="I1" s="23"/>
      <c r="J1" s="93"/>
      <c r="K1" s="75"/>
      <c r="L1" s="75"/>
      <c r="M1" s="75"/>
    </row>
    <row r="2" spans="1:15" s="76" customFormat="1" ht="46.5" customHeight="1" x14ac:dyDescent="0.35">
      <c r="A2" s="25"/>
      <c r="B2" s="631" t="s">
        <v>13</v>
      </c>
      <c r="C2" s="628" t="s">
        <v>198</v>
      </c>
      <c r="D2" s="628"/>
      <c r="E2" s="628"/>
      <c r="F2" s="628"/>
      <c r="G2" s="628"/>
      <c r="H2" s="628"/>
      <c r="I2" s="628"/>
      <c r="J2" s="628"/>
      <c r="K2" s="628"/>
      <c r="L2" s="628"/>
      <c r="M2" s="628"/>
      <c r="N2" s="89"/>
      <c r="O2" s="89"/>
    </row>
    <row r="3" spans="1:15" s="76" customFormat="1" ht="32.25" customHeight="1" x14ac:dyDescent="0.3">
      <c r="A3" s="73"/>
      <c r="B3" s="631"/>
      <c r="C3" s="628"/>
      <c r="D3" s="628"/>
      <c r="E3" s="628"/>
      <c r="F3" s="628"/>
      <c r="G3" s="628"/>
      <c r="H3" s="628"/>
      <c r="I3" s="628"/>
      <c r="J3" s="628"/>
      <c r="K3" s="628"/>
      <c r="L3" s="628"/>
      <c r="M3" s="628"/>
      <c r="N3" s="90"/>
      <c r="O3" s="90"/>
    </row>
    <row r="4" spans="1:15" s="77" customFormat="1" ht="99" customHeight="1" x14ac:dyDescent="0.3">
      <c r="B4" s="632"/>
      <c r="C4" s="625" t="s">
        <v>27</v>
      </c>
      <c r="D4" s="626"/>
      <c r="E4" s="626"/>
      <c r="F4" s="626"/>
      <c r="G4" s="626"/>
      <c r="H4" s="626"/>
      <c r="I4" s="626"/>
      <c r="J4" s="626"/>
      <c r="K4" s="626"/>
      <c r="L4" s="626"/>
      <c r="M4" s="627"/>
    </row>
    <row r="5" spans="1:15" ht="24" customHeight="1" x14ac:dyDescent="0.3">
      <c r="B5" s="610"/>
      <c r="C5" s="610"/>
      <c r="D5" s="610"/>
      <c r="E5" s="610"/>
      <c r="F5" s="610"/>
      <c r="G5" s="505"/>
      <c r="H5" s="505"/>
    </row>
    <row r="6" spans="1:15" ht="15.75" customHeight="1" x14ac:dyDescent="0.3">
      <c r="A6" s="78"/>
      <c r="B6" s="79"/>
      <c r="C6" s="80"/>
      <c r="D6" s="96"/>
      <c r="E6" s="80"/>
      <c r="F6" s="80"/>
      <c r="G6" s="80"/>
      <c r="H6" s="80"/>
      <c r="I6" s="79"/>
      <c r="J6" s="96"/>
      <c r="K6" s="80"/>
      <c r="L6" s="80"/>
      <c r="M6" s="80"/>
    </row>
    <row r="7" spans="1:15" s="81" customFormat="1" ht="30" customHeight="1" x14ac:dyDescent="0.4">
      <c r="A7" s="150"/>
      <c r="B7" s="630">
        <v>2012</v>
      </c>
      <c r="C7" s="630"/>
      <c r="D7" s="630"/>
      <c r="E7" s="630"/>
      <c r="F7" s="630"/>
      <c r="G7" s="630"/>
      <c r="H7" s="630"/>
      <c r="I7" s="630"/>
      <c r="J7" s="630"/>
      <c r="K7" s="630"/>
      <c r="L7" s="630"/>
      <c r="M7" s="630"/>
    </row>
    <row r="8" spans="1:15" ht="30" hidden="1" customHeight="1" outlineLevel="1" x14ac:dyDescent="0.3">
      <c r="A8" s="570">
        <v>2012</v>
      </c>
      <c r="B8" s="599" t="s">
        <v>43</v>
      </c>
      <c r="C8" s="601"/>
      <c r="D8" s="601"/>
      <c r="E8" s="601"/>
      <c r="F8" s="601"/>
      <c r="G8" s="504"/>
      <c r="H8" s="504"/>
      <c r="I8" s="599" t="s">
        <v>44</v>
      </c>
      <c r="J8" s="599"/>
      <c r="K8" s="601"/>
      <c r="L8" s="629"/>
      <c r="M8" s="629"/>
    </row>
    <row r="9" spans="1:15" s="162" customFormat="1" ht="37.5" hidden="1" customHeight="1" outlineLevel="1" x14ac:dyDescent="0.35">
      <c r="A9" s="570"/>
      <c r="B9" s="154" t="s">
        <v>8</v>
      </c>
      <c r="C9" s="155" t="s">
        <v>1</v>
      </c>
      <c r="D9" s="156" t="s">
        <v>12</v>
      </c>
      <c r="E9" s="157" t="s">
        <v>2</v>
      </c>
      <c r="F9" s="170" t="s">
        <v>72</v>
      </c>
      <c r="G9" s="449" t="s">
        <v>76</v>
      </c>
      <c r="H9" s="438" t="s">
        <v>77</v>
      </c>
      <c r="I9" s="154" t="s">
        <v>8</v>
      </c>
      <c r="J9" s="171" t="s">
        <v>12</v>
      </c>
      <c r="K9" s="155" t="s">
        <v>73</v>
      </c>
      <c r="L9" s="155" t="s">
        <v>74</v>
      </c>
      <c r="M9" s="159" t="s">
        <v>75</v>
      </c>
    </row>
    <row r="10" spans="1:15" ht="21" hidden="1" customHeight="1" outlineLevel="1" x14ac:dyDescent="0.3">
      <c r="A10" s="570"/>
      <c r="B10" s="11"/>
      <c r="C10" s="108"/>
      <c r="D10" s="69"/>
      <c r="E10" s="55" t="e">
        <f>C10/Samantekt!C7</f>
        <v>#DIV/0!</v>
      </c>
      <c r="F10" s="132" t="e">
        <f>C10/Samantekt!C8</f>
        <v>#DIV/0!</v>
      </c>
      <c r="G10" s="447">
        <f>C10*0.0000088</f>
        <v>0</v>
      </c>
      <c r="H10" s="524" t="e">
        <f>G10/Samantekt!$C$7</f>
        <v>#DIV/0!</v>
      </c>
      <c r="I10" s="525"/>
      <c r="J10" s="69"/>
      <c r="K10" s="106"/>
      <c r="L10" s="71" t="e">
        <f>K10/Samantekt!C8</f>
        <v>#DIV/0!</v>
      </c>
      <c r="M10" s="137" t="e">
        <f>K10/Samantekt!C7</f>
        <v>#DIV/0!</v>
      </c>
    </row>
    <row r="11" spans="1:15" ht="21" hidden="1" customHeight="1" outlineLevel="1" x14ac:dyDescent="0.3">
      <c r="A11" s="570"/>
      <c r="B11" s="14"/>
      <c r="C11" s="108"/>
      <c r="D11" s="69"/>
      <c r="E11" s="55" t="e">
        <f>C11/Samantekt!C7</f>
        <v>#DIV/0!</v>
      </c>
      <c r="F11" s="132" t="e">
        <f>C11/Samantekt!C8</f>
        <v>#DIV/0!</v>
      </c>
      <c r="G11" s="447">
        <f t="shared" ref="G11:G13" si="0">C11*0.0000088</f>
        <v>0</v>
      </c>
      <c r="H11" s="524" t="e">
        <f>G11/Samantekt!$C$7</f>
        <v>#DIV/0!</v>
      </c>
      <c r="I11" s="527"/>
      <c r="J11" s="69"/>
      <c r="K11" s="106"/>
      <c r="L11" s="55" t="e">
        <f>K11/Samantekt!C8</f>
        <v>#DIV/0!</v>
      </c>
      <c r="M11" s="137" t="e">
        <f>K11/Samantekt!C7</f>
        <v>#DIV/0!</v>
      </c>
    </row>
    <row r="12" spans="1:15" ht="21" hidden="1" customHeight="1" outlineLevel="1" x14ac:dyDescent="0.3">
      <c r="A12" s="570"/>
      <c r="B12" s="16"/>
      <c r="C12" s="108"/>
      <c r="D12" s="69"/>
      <c r="E12" s="62" t="e">
        <f>C12/Samantekt!C7</f>
        <v>#DIV/0!</v>
      </c>
      <c r="F12" s="134" t="e">
        <f>C12/Samantekt!C8</f>
        <v>#DIV/0!</v>
      </c>
      <c r="G12" s="447">
        <f t="shared" si="0"/>
        <v>0</v>
      </c>
      <c r="H12" s="524" t="e">
        <f>G12/Samantekt!$C$7</f>
        <v>#DIV/0!</v>
      </c>
      <c r="I12" s="527"/>
      <c r="J12" s="69"/>
      <c r="K12" s="106"/>
      <c r="L12" s="62" t="e">
        <f>K12/Samantekt!C8</f>
        <v>#DIV/0!</v>
      </c>
      <c r="M12" s="137" t="e">
        <f>K12/Samantekt!C7</f>
        <v>#DIV/0!</v>
      </c>
    </row>
    <row r="13" spans="1:15" ht="21" hidden="1" customHeight="1" outlineLevel="1" x14ac:dyDescent="0.3">
      <c r="A13" s="570"/>
      <c r="B13" s="16"/>
      <c r="C13" s="107"/>
      <c r="D13" s="231"/>
      <c r="E13" s="232" t="e">
        <f>C13/Samantekt!C7</f>
        <v>#DIV/0!</v>
      </c>
      <c r="F13" s="133" t="e">
        <f>C13/Samantekt!C8</f>
        <v>#DIV/0!</v>
      </c>
      <c r="G13" s="447">
        <f t="shared" si="0"/>
        <v>0</v>
      </c>
      <c r="H13" s="524" t="e">
        <f>G13/Samantekt!$C$7</f>
        <v>#DIV/0!</v>
      </c>
      <c r="I13" s="527"/>
      <c r="J13" s="70"/>
      <c r="K13" s="223"/>
      <c r="L13" s="63" t="e">
        <f>K13/Samantekt!C8</f>
        <v>#DIV/0!</v>
      </c>
      <c r="M13" s="233" t="e">
        <f>K13/Samantekt!C7</f>
        <v>#DIV/0!</v>
      </c>
    </row>
    <row r="14" spans="1:15" ht="17.25" hidden="1" outlineLevel="1" thickBot="1" x14ac:dyDescent="0.35">
      <c r="A14" s="570"/>
      <c r="B14" s="226" t="s">
        <v>108</v>
      </c>
      <c r="C14" s="217">
        <f>SUM(C10:C13)</f>
        <v>0</v>
      </c>
      <c r="D14" s="218">
        <f>SUM(D10:D13)</f>
        <v>0</v>
      </c>
      <c r="E14" s="217" t="e">
        <f>C14/Samantekt!C7</f>
        <v>#DIV/0!</v>
      </c>
      <c r="F14" s="234" t="e">
        <f>SUM(F10:F13)</f>
        <v>#DIV/0!</v>
      </c>
      <c r="G14" s="234">
        <f>SUM(G10:G13)</f>
        <v>0</v>
      </c>
      <c r="H14" s="234" t="e">
        <f>G14/Samantekt!$C$7</f>
        <v>#DIV/0!</v>
      </c>
      <c r="I14" s="227"/>
      <c r="J14" s="218">
        <f>SUM(J10:J13)</f>
        <v>0</v>
      </c>
      <c r="K14" s="219">
        <f>SUM(K10:K13)</f>
        <v>0</v>
      </c>
      <c r="L14" s="235" t="e">
        <f>SUM(L10:L13)</f>
        <v>#DIV/0!</v>
      </c>
      <c r="M14" s="236" t="e">
        <f>K14/Samantekt!C7</f>
        <v>#DIV/0!</v>
      </c>
    </row>
    <row r="15" spans="1:15" collapsed="1" x14ac:dyDescent="0.3">
      <c r="A15" s="85"/>
    </row>
    <row r="16" spans="1:15" s="81" customFormat="1" ht="30" customHeight="1" x14ac:dyDescent="0.4">
      <c r="A16" s="150"/>
      <c r="B16" s="630">
        <v>2013</v>
      </c>
      <c r="C16" s="630"/>
      <c r="D16" s="630"/>
      <c r="E16" s="630"/>
      <c r="F16" s="630"/>
      <c r="G16" s="630"/>
      <c r="H16" s="630"/>
      <c r="I16" s="630"/>
      <c r="J16" s="630"/>
      <c r="K16" s="630"/>
      <c r="L16" s="630"/>
      <c r="M16" s="630"/>
    </row>
    <row r="17" spans="1:13" ht="30" hidden="1" customHeight="1" outlineLevel="1" x14ac:dyDescent="0.3">
      <c r="A17" s="571">
        <v>2013</v>
      </c>
      <c r="B17" s="599" t="s">
        <v>43</v>
      </c>
      <c r="C17" s="601"/>
      <c r="D17" s="601"/>
      <c r="E17" s="601"/>
      <c r="F17" s="601"/>
      <c r="G17" s="504"/>
      <c r="H17" s="504"/>
      <c r="I17" s="599" t="s">
        <v>44</v>
      </c>
      <c r="J17" s="599"/>
      <c r="K17" s="601"/>
      <c r="L17" s="629"/>
      <c r="M17" s="629"/>
    </row>
    <row r="18" spans="1:13" s="162" customFormat="1" ht="37.5" hidden="1" customHeight="1" outlineLevel="1" x14ac:dyDescent="0.35">
      <c r="A18" s="571"/>
      <c r="B18" s="154" t="s">
        <v>8</v>
      </c>
      <c r="C18" s="155" t="s">
        <v>1</v>
      </c>
      <c r="D18" s="156" t="s">
        <v>12</v>
      </c>
      <c r="E18" s="157" t="s">
        <v>2</v>
      </c>
      <c r="F18" s="170" t="s">
        <v>72</v>
      </c>
      <c r="G18" s="449" t="s">
        <v>76</v>
      </c>
      <c r="H18" s="438" t="s">
        <v>77</v>
      </c>
      <c r="I18" s="154" t="s">
        <v>8</v>
      </c>
      <c r="J18" s="171" t="s">
        <v>12</v>
      </c>
      <c r="K18" s="155" t="s">
        <v>73</v>
      </c>
      <c r="L18" s="155" t="s">
        <v>74</v>
      </c>
      <c r="M18" s="159" t="s">
        <v>75</v>
      </c>
    </row>
    <row r="19" spans="1:13" ht="21" hidden="1" customHeight="1" outlineLevel="1" x14ac:dyDescent="0.3">
      <c r="A19" s="571"/>
      <c r="B19" s="11"/>
      <c r="C19" s="108"/>
      <c r="D19" s="69"/>
      <c r="E19" s="55" t="e">
        <f>C19/Samantekt!D7</f>
        <v>#DIV/0!</v>
      </c>
      <c r="F19" s="132" t="e">
        <f>C19/Samantekt!D8</f>
        <v>#DIV/0!</v>
      </c>
      <c r="G19" s="447">
        <f>C19*0.0000088</f>
        <v>0</v>
      </c>
      <c r="H19" s="524" t="e">
        <f>G19/Samantekt!$D$7</f>
        <v>#DIV/0!</v>
      </c>
      <c r="I19" s="525"/>
      <c r="J19" s="69"/>
      <c r="K19" s="106"/>
      <c r="L19" s="71" t="e">
        <f>K19/Samantekt!D8</f>
        <v>#DIV/0!</v>
      </c>
      <c r="M19" s="137" t="e">
        <f>K19/Samantekt!D7</f>
        <v>#DIV/0!</v>
      </c>
    </row>
    <row r="20" spans="1:13" ht="21" hidden="1" customHeight="1" outlineLevel="1" x14ac:dyDescent="0.3">
      <c r="A20" s="571"/>
      <c r="B20" s="14"/>
      <c r="C20" s="108"/>
      <c r="D20" s="69"/>
      <c r="E20" s="55" t="e">
        <f>C20/Samantekt!D7</f>
        <v>#DIV/0!</v>
      </c>
      <c r="F20" s="132" t="e">
        <f>C20/Samantekt!D8</f>
        <v>#DIV/0!</v>
      </c>
      <c r="G20" s="447">
        <f t="shared" ref="G20:G22" si="1">C20*0.0000088</f>
        <v>0</v>
      </c>
      <c r="H20" s="524" t="e">
        <f>G20/Samantekt!$D$7</f>
        <v>#DIV/0!</v>
      </c>
      <c r="I20" s="527"/>
      <c r="J20" s="69"/>
      <c r="K20" s="106"/>
      <c r="L20" s="71" t="e">
        <f>K20/Samantekt!D8</f>
        <v>#DIV/0!</v>
      </c>
      <c r="M20" s="137" t="e">
        <f>K20/Samantekt!D7</f>
        <v>#DIV/0!</v>
      </c>
    </row>
    <row r="21" spans="1:13" ht="21" hidden="1" customHeight="1" outlineLevel="1" x14ac:dyDescent="0.3">
      <c r="A21" s="571"/>
      <c r="B21" s="16"/>
      <c r="C21" s="108"/>
      <c r="D21" s="69"/>
      <c r="E21" s="62" t="e">
        <f>C21/Samantekt!D7</f>
        <v>#DIV/0!</v>
      </c>
      <c r="F21" s="134" t="e">
        <f>C21/Samantekt!D8</f>
        <v>#DIV/0!</v>
      </c>
      <c r="G21" s="447">
        <f t="shared" si="1"/>
        <v>0</v>
      </c>
      <c r="H21" s="524" t="e">
        <f>G21/Samantekt!$D$7</f>
        <v>#DIV/0!</v>
      </c>
      <c r="I21" s="527"/>
      <c r="J21" s="69"/>
      <c r="K21" s="106"/>
      <c r="L21" s="71" t="e">
        <f>K21/Samantekt!D8</f>
        <v>#DIV/0!</v>
      </c>
      <c r="M21" s="137" t="e">
        <f>K21/Samantekt!D7</f>
        <v>#DIV/0!</v>
      </c>
    </row>
    <row r="22" spans="1:13" ht="21" hidden="1" customHeight="1" outlineLevel="1" x14ac:dyDescent="0.3">
      <c r="A22" s="571"/>
      <c r="B22" s="18"/>
      <c r="C22" s="108"/>
      <c r="D22" s="69"/>
      <c r="E22" s="63" t="e">
        <f>C22/Samantekt!D7</f>
        <v>#DIV/0!</v>
      </c>
      <c r="F22" s="133" t="e">
        <f>C22/Samantekt!D8</f>
        <v>#DIV/0!</v>
      </c>
      <c r="G22" s="447">
        <f t="shared" si="1"/>
        <v>0</v>
      </c>
      <c r="H22" s="524" t="e">
        <f>G22/Samantekt!$D$7</f>
        <v>#DIV/0!</v>
      </c>
      <c r="I22" s="527"/>
      <c r="J22" s="70"/>
      <c r="K22" s="107"/>
      <c r="L22" s="71" t="e">
        <f>K22/Samantekt!D8</f>
        <v>#DIV/0!</v>
      </c>
      <c r="M22" s="137" t="e">
        <f>K22/Samantekt!D7</f>
        <v>#DIV/0!</v>
      </c>
    </row>
    <row r="23" spans="1:13" ht="17.25" hidden="1" outlineLevel="1" thickBot="1" x14ac:dyDescent="0.35">
      <c r="A23" s="571"/>
      <c r="B23" s="226" t="s">
        <v>108</v>
      </c>
      <c r="C23" s="217">
        <f>SUM(C19:C22)</f>
        <v>0</v>
      </c>
      <c r="D23" s="218">
        <f>SUM(D19:D22)</f>
        <v>0</v>
      </c>
      <c r="E23" s="217" t="e">
        <f>C23/Samantekt!D7</f>
        <v>#DIV/0!</v>
      </c>
      <c r="F23" s="234" t="e">
        <f>SUM(F19:F22)</f>
        <v>#DIV/0!</v>
      </c>
      <c r="G23" s="234">
        <f>SUM(G19:G22)</f>
        <v>0</v>
      </c>
      <c r="H23" s="234" t="e">
        <f>G23/Samantekt!$D$7</f>
        <v>#DIV/0!</v>
      </c>
      <c r="I23" s="227"/>
      <c r="J23" s="218">
        <f>SUM(J19:J22)</f>
        <v>0</v>
      </c>
      <c r="K23" s="219">
        <f>SUM(K19:K22)</f>
        <v>0</v>
      </c>
      <c r="L23" s="235" t="e">
        <f>SUM(L19:L22)</f>
        <v>#DIV/0!</v>
      </c>
      <c r="M23" s="236" t="e">
        <f>K23/Samantekt!D7</f>
        <v>#DIV/0!</v>
      </c>
    </row>
    <row r="24" spans="1:13" collapsed="1" x14ac:dyDescent="0.3"/>
    <row r="25" spans="1:13" s="81" customFormat="1" ht="30" customHeight="1" x14ac:dyDescent="0.4">
      <c r="A25" s="150"/>
      <c r="B25" s="630">
        <v>2014</v>
      </c>
      <c r="C25" s="630"/>
      <c r="D25" s="630"/>
      <c r="E25" s="630"/>
      <c r="F25" s="630"/>
      <c r="G25" s="630"/>
      <c r="H25" s="630"/>
      <c r="I25" s="630"/>
      <c r="J25" s="630"/>
      <c r="K25" s="630"/>
      <c r="L25" s="630"/>
      <c r="M25" s="630"/>
    </row>
    <row r="26" spans="1:13" ht="30" hidden="1" customHeight="1" outlineLevel="1" x14ac:dyDescent="0.3">
      <c r="A26" s="571">
        <v>2014</v>
      </c>
      <c r="B26" s="599" t="s">
        <v>43</v>
      </c>
      <c r="C26" s="601"/>
      <c r="D26" s="601"/>
      <c r="E26" s="601"/>
      <c r="F26" s="601"/>
      <c r="G26" s="504"/>
      <c r="H26" s="504"/>
      <c r="I26" s="599" t="s">
        <v>44</v>
      </c>
      <c r="J26" s="599"/>
      <c r="K26" s="601"/>
      <c r="L26" s="629"/>
      <c r="M26" s="629"/>
    </row>
    <row r="27" spans="1:13" s="162" customFormat="1" ht="37.5" hidden="1" customHeight="1" outlineLevel="1" x14ac:dyDescent="0.35">
      <c r="A27" s="571"/>
      <c r="B27" s="154" t="s">
        <v>8</v>
      </c>
      <c r="C27" s="155" t="s">
        <v>1</v>
      </c>
      <c r="D27" s="156" t="s">
        <v>12</v>
      </c>
      <c r="E27" s="157" t="s">
        <v>2</v>
      </c>
      <c r="F27" s="170" t="s">
        <v>72</v>
      </c>
      <c r="G27" s="449" t="s">
        <v>76</v>
      </c>
      <c r="H27" s="528" t="s">
        <v>77</v>
      </c>
      <c r="I27" s="529" t="s">
        <v>8</v>
      </c>
      <c r="J27" s="171" t="s">
        <v>12</v>
      </c>
      <c r="K27" s="155" t="s">
        <v>73</v>
      </c>
      <c r="L27" s="155" t="s">
        <v>74</v>
      </c>
      <c r="M27" s="159" t="s">
        <v>75</v>
      </c>
    </row>
    <row r="28" spans="1:13" ht="21" hidden="1" customHeight="1" outlineLevel="1" x14ac:dyDescent="0.3">
      <c r="A28" s="571"/>
      <c r="B28" s="11"/>
      <c r="C28" s="108"/>
      <c r="D28" s="69"/>
      <c r="E28" s="55" t="e">
        <f>C28/Samantekt!E7</f>
        <v>#DIV/0!</v>
      </c>
      <c r="F28" s="132" t="e">
        <f>C28/Samantekt!E8</f>
        <v>#DIV/0!</v>
      </c>
      <c r="G28" s="447">
        <f>C28*0.0000088</f>
        <v>0</v>
      </c>
      <c r="H28" s="526" t="e">
        <f>G28/Samantekt!$E$7</f>
        <v>#DIV/0!</v>
      </c>
      <c r="I28" s="530"/>
      <c r="J28" s="127"/>
      <c r="K28" s="106"/>
      <c r="L28" s="71" t="e">
        <f>K28/Samantekt!E8</f>
        <v>#DIV/0!</v>
      </c>
      <c r="M28" s="137" t="e">
        <f>K28/Samantekt!E7</f>
        <v>#DIV/0!</v>
      </c>
    </row>
    <row r="29" spans="1:13" ht="21" hidden="1" customHeight="1" outlineLevel="1" x14ac:dyDescent="0.3">
      <c r="A29" s="571"/>
      <c r="B29" s="14"/>
      <c r="C29" s="108"/>
      <c r="D29" s="69"/>
      <c r="E29" s="55" t="e">
        <f>C29/Samantekt!E7</f>
        <v>#DIV/0!</v>
      </c>
      <c r="F29" s="132" t="e">
        <f>C29/Samantekt!E8</f>
        <v>#DIV/0!</v>
      </c>
      <c r="G29" s="447">
        <f t="shared" ref="G29:G31" si="2">C29*0.0000088</f>
        <v>0</v>
      </c>
      <c r="H29" s="526" t="e">
        <f>G29/Samantekt!$E$7</f>
        <v>#DIV/0!</v>
      </c>
      <c r="I29" s="530"/>
      <c r="J29" s="127"/>
      <c r="K29" s="106"/>
      <c r="L29" s="71" t="e">
        <f>K29/Samantekt!E8</f>
        <v>#DIV/0!</v>
      </c>
      <c r="M29" s="137" t="e">
        <f>K29/Samantekt!E7</f>
        <v>#DIV/0!</v>
      </c>
    </row>
    <row r="30" spans="1:13" ht="21" hidden="1" customHeight="1" outlineLevel="1" x14ac:dyDescent="0.3">
      <c r="A30" s="571"/>
      <c r="B30" s="16"/>
      <c r="C30" s="108"/>
      <c r="D30" s="69"/>
      <c r="E30" s="62" t="e">
        <f>C30/Samantekt!E7</f>
        <v>#DIV/0!</v>
      </c>
      <c r="F30" s="134" t="e">
        <f>C30/Samantekt!E8</f>
        <v>#DIV/0!</v>
      </c>
      <c r="G30" s="447">
        <f t="shared" si="2"/>
        <v>0</v>
      </c>
      <c r="H30" s="526" t="e">
        <f>G30/Samantekt!$E$7</f>
        <v>#DIV/0!</v>
      </c>
      <c r="I30" s="530"/>
      <c r="J30" s="127"/>
      <c r="K30" s="106"/>
      <c r="L30" s="71" t="e">
        <f>K30/Samantekt!E8</f>
        <v>#DIV/0!</v>
      </c>
      <c r="M30" s="137" t="e">
        <f>K30/Samantekt!E7</f>
        <v>#DIV/0!</v>
      </c>
    </row>
    <row r="31" spans="1:13" ht="21" hidden="1" customHeight="1" outlineLevel="1" x14ac:dyDescent="0.3">
      <c r="A31" s="571"/>
      <c r="B31" s="18"/>
      <c r="C31" s="108"/>
      <c r="D31" s="69"/>
      <c r="E31" s="62" t="e">
        <f>C31/Samantekt!E7</f>
        <v>#DIV/0!</v>
      </c>
      <c r="F31" s="133" t="e">
        <f>C31/Samantekt!E8</f>
        <v>#DIV/0!</v>
      </c>
      <c r="G31" s="447">
        <f t="shared" si="2"/>
        <v>0</v>
      </c>
      <c r="H31" s="526" t="e">
        <f>G31/Samantekt!$E$7</f>
        <v>#DIV/0!</v>
      </c>
      <c r="I31" s="530"/>
      <c r="J31" s="128"/>
      <c r="K31" s="107"/>
      <c r="L31" s="71" t="e">
        <f>K31/Samantekt!E8</f>
        <v>#DIV/0!</v>
      </c>
      <c r="M31" s="137" t="e">
        <f>K31/Samantekt!E7</f>
        <v>#DIV/0!</v>
      </c>
    </row>
    <row r="32" spans="1:13" ht="17.25" hidden="1" outlineLevel="1" thickBot="1" x14ac:dyDescent="0.35">
      <c r="A32" s="571"/>
      <c r="B32" s="226" t="s">
        <v>108</v>
      </c>
      <c r="C32" s="217">
        <f>SUM(C28:C31)</f>
        <v>0</v>
      </c>
      <c r="D32" s="218">
        <f>SUM(D28:D31)</f>
        <v>0</v>
      </c>
      <c r="E32" s="217" t="e">
        <f>C32/Samantekt!E7</f>
        <v>#DIV/0!</v>
      </c>
      <c r="F32" s="234" t="e">
        <f>SUM(F28:F31)</f>
        <v>#DIV/0!</v>
      </c>
      <c r="G32" s="234">
        <f>SUM(G28:G31)</f>
        <v>0</v>
      </c>
      <c r="H32" s="234" t="e">
        <f>G32/Samantekt!$E$7</f>
        <v>#DIV/0!</v>
      </c>
      <c r="I32" s="227"/>
      <c r="J32" s="218">
        <f>SUM(J28:J31)</f>
        <v>0</v>
      </c>
      <c r="K32" s="219">
        <f>SUM(K28:K31)</f>
        <v>0</v>
      </c>
      <c r="L32" s="235" t="e">
        <f>SUM(L28:L31)</f>
        <v>#DIV/0!</v>
      </c>
      <c r="M32" s="236" t="e">
        <f>K32/Samantekt!E7</f>
        <v>#DIV/0!</v>
      </c>
    </row>
    <row r="33" spans="1:17" collapsed="1" x14ac:dyDescent="0.3"/>
    <row r="34" spans="1:17" s="81" customFormat="1" ht="30" customHeight="1" x14ac:dyDescent="0.4">
      <c r="A34" s="150"/>
      <c r="B34" s="630">
        <v>2015</v>
      </c>
      <c r="C34" s="630"/>
      <c r="D34" s="630"/>
      <c r="E34" s="630"/>
      <c r="F34" s="630"/>
      <c r="G34" s="630"/>
      <c r="H34" s="630"/>
      <c r="I34" s="630"/>
      <c r="J34" s="630"/>
      <c r="K34" s="630"/>
      <c r="L34" s="630"/>
      <c r="M34" s="630"/>
    </row>
    <row r="35" spans="1:17" ht="30" hidden="1" customHeight="1" outlineLevel="1" x14ac:dyDescent="0.3">
      <c r="A35" s="571">
        <v>2015</v>
      </c>
      <c r="B35" s="599" t="s">
        <v>43</v>
      </c>
      <c r="C35" s="601"/>
      <c r="D35" s="601"/>
      <c r="E35" s="601"/>
      <c r="F35" s="601"/>
      <c r="G35" s="504"/>
      <c r="H35" s="504"/>
      <c r="I35" s="599" t="s">
        <v>44</v>
      </c>
      <c r="J35" s="599"/>
      <c r="K35" s="601"/>
      <c r="L35" s="629"/>
      <c r="M35" s="629"/>
    </row>
    <row r="36" spans="1:17" s="162" customFormat="1" ht="37.5" hidden="1" customHeight="1" outlineLevel="1" x14ac:dyDescent="0.35">
      <c r="A36" s="571"/>
      <c r="B36" s="154" t="s">
        <v>8</v>
      </c>
      <c r="C36" s="155" t="s">
        <v>1</v>
      </c>
      <c r="D36" s="156" t="s">
        <v>12</v>
      </c>
      <c r="E36" s="157" t="s">
        <v>2</v>
      </c>
      <c r="F36" s="170" t="s">
        <v>72</v>
      </c>
      <c r="G36" s="449" t="s">
        <v>76</v>
      </c>
      <c r="H36" s="438" t="s">
        <v>77</v>
      </c>
      <c r="I36" s="154" t="s">
        <v>8</v>
      </c>
      <c r="J36" s="171" t="s">
        <v>12</v>
      </c>
      <c r="K36" s="155" t="s">
        <v>73</v>
      </c>
      <c r="L36" s="155" t="s">
        <v>74</v>
      </c>
      <c r="M36" s="159" t="s">
        <v>75</v>
      </c>
    </row>
    <row r="37" spans="1:17" ht="21" hidden="1" customHeight="1" outlineLevel="1" x14ac:dyDescent="0.3">
      <c r="A37" s="571"/>
      <c r="B37" s="11"/>
      <c r="C37" s="108"/>
      <c r="D37" s="69"/>
      <c r="E37" s="55" t="e">
        <f>C37/Samantekt!F7</f>
        <v>#DIV/0!</v>
      </c>
      <c r="F37" s="132" t="e">
        <f>C37/Samantekt!F8</f>
        <v>#DIV/0!</v>
      </c>
      <c r="G37" s="447">
        <f>C37*0.0000088</f>
        <v>0</v>
      </c>
      <c r="H37" s="524" t="e">
        <f>G37/Samantekt!$F$7</f>
        <v>#DIV/0!</v>
      </c>
      <c r="I37" s="525"/>
      <c r="J37" s="69"/>
      <c r="K37" s="106"/>
      <c r="L37" s="71" t="e">
        <f>K37/Samantekt!F8</f>
        <v>#DIV/0!</v>
      </c>
      <c r="M37" s="137" t="e">
        <f>K37/Samantekt!F7</f>
        <v>#DIV/0!</v>
      </c>
    </row>
    <row r="38" spans="1:17" ht="21" hidden="1" customHeight="1" outlineLevel="1" x14ac:dyDescent="0.3">
      <c r="A38" s="571"/>
      <c r="B38" s="14"/>
      <c r="C38" s="108"/>
      <c r="D38" s="69"/>
      <c r="E38" s="55" t="e">
        <f>C38/Samantekt!F7</f>
        <v>#DIV/0!</v>
      </c>
      <c r="F38" s="132" t="e">
        <f>C38/Samantekt!F8</f>
        <v>#DIV/0!</v>
      </c>
      <c r="G38" s="447">
        <f t="shared" ref="G38:G40" si="3">C38*0.0000088</f>
        <v>0</v>
      </c>
      <c r="H38" s="524" t="e">
        <f>G38/Samantekt!$F$7</f>
        <v>#DIV/0!</v>
      </c>
      <c r="I38" s="527"/>
      <c r="J38" s="69"/>
      <c r="K38" s="106"/>
      <c r="L38" s="71" t="e">
        <f>K38/Samantekt!F8</f>
        <v>#DIV/0!</v>
      </c>
      <c r="M38" s="137" t="e">
        <f>K38/Samantekt!F7</f>
        <v>#DIV/0!</v>
      </c>
    </row>
    <row r="39" spans="1:17" ht="21" hidden="1" customHeight="1" outlineLevel="1" x14ac:dyDescent="0.3">
      <c r="A39" s="571"/>
      <c r="B39" s="16"/>
      <c r="C39" s="108"/>
      <c r="D39" s="69"/>
      <c r="E39" s="62" t="e">
        <f>C39/Samantekt!F7</f>
        <v>#DIV/0!</v>
      </c>
      <c r="F39" s="134" t="e">
        <f>C39/Samantekt!F8</f>
        <v>#DIV/0!</v>
      </c>
      <c r="G39" s="447">
        <f t="shared" si="3"/>
        <v>0</v>
      </c>
      <c r="H39" s="524" t="e">
        <f>G39/Samantekt!$F$7</f>
        <v>#DIV/0!</v>
      </c>
      <c r="I39" s="527"/>
      <c r="J39" s="69"/>
      <c r="K39" s="106"/>
      <c r="L39" s="71" t="e">
        <f>K39/Samantekt!F8</f>
        <v>#DIV/0!</v>
      </c>
      <c r="M39" s="137" t="e">
        <f>K39/Samantekt!F7</f>
        <v>#DIV/0!</v>
      </c>
    </row>
    <row r="40" spans="1:17" ht="21" hidden="1" customHeight="1" outlineLevel="1" x14ac:dyDescent="0.3">
      <c r="A40" s="571"/>
      <c r="B40" s="18"/>
      <c r="C40" s="108"/>
      <c r="D40" s="69"/>
      <c r="E40" s="62" t="e">
        <f>C40/Samantekt!F7</f>
        <v>#DIV/0!</v>
      </c>
      <c r="F40" s="133" t="e">
        <f>C40/Samantekt!F8</f>
        <v>#DIV/0!</v>
      </c>
      <c r="G40" s="447">
        <f t="shared" si="3"/>
        <v>0</v>
      </c>
      <c r="H40" s="524" t="e">
        <f>G40/Samantekt!$F$7</f>
        <v>#DIV/0!</v>
      </c>
      <c r="I40" s="527"/>
      <c r="J40" s="70"/>
      <c r="K40" s="107"/>
      <c r="L40" s="71" t="e">
        <f>K40/Samantekt!F8</f>
        <v>#DIV/0!</v>
      </c>
      <c r="M40" s="137" t="e">
        <f>K40/Samantekt!F7</f>
        <v>#DIV/0!</v>
      </c>
    </row>
    <row r="41" spans="1:17" ht="17.25" hidden="1" outlineLevel="1" thickBot="1" x14ac:dyDescent="0.35">
      <c r="A41" s="571"/>
      <c r="B41" s="226" t="s">
        <v>108</v>
      </c>
      <c r="C41" s="217">
        <f>SUM(C37:C40)</f>
        <v>0</v>
      </c>
      <c r="D41" s="218">
        <f>SUM(D37:D40)</f>
        <v>0</v>
      </c>
      <c r="E41" s="217" t="e">
        <f>C41/Samantekt!F7</f>
        <v>#DIV/0!</v>
      </c>
      <c r="F41" s="234" t="e">
        <f>SUM(F37:F40)</f>
        <v>#DIV/0!</v>
      </c>
      <c r="G41" s="234">
        <f>SUM(G37:G40)</f>
        <v>0</v>
      </c>
      <c r="H41" s="234" t="e">
        <f>G41/Samantekt!$F$7</f>
        <v>#DIV/0!</v>
      </c>
      <c r="I41" s="227"/>
      <c r="J41" s="218">
        <f>SUM(J37:J40)</f>
        <v>0</v>
      </c>
      <c r="K41" s="219">
        <f>SUM(K37:K40)</f>
        <v>0</v>
      </c>
      <c r="L41" s="235" t="e">
        <f>SUM(L37:L40)</f>
        <v>#DIV/0!</v>
      </c>
      <c r="M41" s="236" t="e">
        <f>K41/Samantekt!F7</f>
        <v>#DIV/0!</v>
      </c>
    </row>
    <row r="42" spans="1:17" collapsed="1" x14ac:dyDescent="0.3"/>
    <row r="43" spans="1:17" s="81" customFormat="1" ht="30" customHeight="1" x14ac:dyDescent="0.4">
      <c r="A43" s="150"/>
      <c r="B43" s="630">
        <v>2016</v>
      </c>
      <c r="C43" s="630"/>
      <c r="D43" s="630"/>
      <c r="E43" s="630"/>
      <c r="F43" s="630"/>
      <c r="G43" s="630"/>
      <c r="H43" s="630"/>
      <c r="I43" s="630"/>
      <c r="J43" s="630"/>
      <c r="K43" s="630"/>
      <c r="L43" s="630"/>
      <c r="M43" s="630"/>
      <c r="Q43" s="20"/>
    </row>
    <row r="44" spans="1:17" ht="30" hidden="1" customHeight="1" outlineLevel="1" x14ac:dyDescent="0.3">
      <c r="A44" s="571">
        <v>2016</v>
      </c>
      <c r="B44" s="599" t="s">
        <v>43</v>
      </c>
      <c r="C44" s="601"/>
      <c r="D44" s="601"/>
      <c r="E44" s="601"/>
      <c r="F44" s="601"/>
      <c r="G44" s="504"/>
      <c r="H44" s="504"/>
      <c r="I44" s="599" t="s">
        <v>44</v>
      </c>
      <c r="J44" s="599"/>
      <c r="K44" s="601"/>
      <c r="L44" s="629"/>
      <c r="M44" s="629"/>
    </row>
    <row r="45" spans="1:17" s="162" customFormat="1" ht="37.5" hidden="1" customHeight="1" outlineLevel="1" x14ac:dyDescent="0.35">
      <c r="A45" s="571"/>
      <c r="B45" s="154" t="s">
        <v>8</v>
      </c>
      <c r="C45" s="155" t="s">
        <v>1</v>
      </c>
      <c r="D45" s="156" t="s">
        <v>12</v>
      </c>
      <c r="E45" s="157" t="s">
        <v>2</v>
      </c>
      <c r="F45" s="170" t="s">
        <v>72</v>
      </c>
      <c r="G45" s="449" t="s">
        <v>76</v>
      </c>
      <c r="H45" s="438" t="s">
        <v>77</v>
      </c>
      <c r="I45" s="154" t="s">
        <v>8</v>
      </c>
      <c r="J45" s="171" t="s">
        <v>12</v>
      </c>
      <c r="K45" s="155" t="s">
        <v>73</v>
      </c>
      <c r="L45" s="155" t="s">
        <v>74</v>
      </c>
      <c r="M45" s="159" t="s">
        <v>75</v>
      </c>
    </row>
    <row r="46" spans="1:17" ht="21" hidden="1" customHeight="1" outlineLevel="1" x14ac:dyDescent="0.3">
      <c r="A46" s="571"/>
      <c r="B46" s="11"/>
      <c r="C46" s="108"/>
      <c r="D46" s="69"/>
      <c r="E46" s="55" t="e">
        <f>C46/Samantekt!G7</f>
        <v>#DIV/0!</v>
      </c>
      <c r="F46" s="132" t="e">
        <f>C46/Samantekt!G8</f>
        <v>#DIV/0!</v>
      </c>
      <c r="G46" s="447">
        <f>C46*0.0000088</f>
        <v>0</v>
      </c>
      <c r="H46" s="524" t="e">
        <f>G46/Samantekt!$G$7</f>
        <v>#DIV/0!</v>
      </c>
      <c r="I46" s="525"/>
      <c r="J46" s="69"/>
      <c r="K46" s="106"/>
      <c r="L46" s="71" t="e">
        <f>K46/Samantekt!G8</f>
        <v>#DIV/0!</v>
      </c>
      <c r="M46" s="137" t="e">
        <f>K46/Samantekt!G7</f>
        <v>#DIV/0!</v>
      </c>
    </row>
    <row r="47" spans="1:17" ht="21" hidden="1" customHeight="1" outlineLevel="1" x14ac:dyDescent="0.3">
      <c r="A47" s="571"/>
      <c r="B47" s="14"/>
      <c r="C47" s="108"/>
      <c r="D47" s="69"/>
      <c r="E47" s="55" t="e">
        <f>C47/Samantekt!G7</f>
        <v>#DIV/0!</v>
      </c>
      <c r="F47" s="132" t="e">
        <f>C47/Samantekt!G8</f>
        <v>#DIV/0!</v>
      </c>
      <c r="G47" s="447">
        <f t="shared" ref="G47:G49" si="4">C47*0.0000088</f>
        <v>0</v>
      </c>
      <c r="H47" s="524" t="e">
        <f>G47/Samantekt!$G$7</f>
        <v>#DIV/0!</v>
      </c>
      <c r="I47" s="527"/>
      <c r="J47" s="69"/>
      <c r="K47" s="106"/>
      <c r="L47" s="71" t="e">
        <f>K47/Samantekt!G8</f>
        <v>#DIV/0!</v>
      </c>
      <c r="M47" s="137" t="e">
        <f>K47/Samantekt!G7</f>
        <v>#DIV/0!</v>
      </c>
    </row>
    <row r="48" spans="1:17" ht="21" hidden="1" customHeight="1" outlineLevel="1" x14ac:dyDescent="0.3">
      <c r="A48" s="571"/>
      <c r="B48" s="16"/>
      <c r="C48" s="108"/>
      <c r="D48" s="69"/>
      <c r="E48" s="62" t="e">
        <f>C48/Samantekt!G7</f>
        <v>#DIV/0!</v>
      </c>
      <c r="F48" s="134" t="e">
        <f>C48/Samantekt!G8</f>
        <v>#DIV/0!</v>
      </c>
      <c r="G48" s="447">
        <f t="shared" si="4"/>
        <v>0</v>
      </c>
      <c r="H48" s="524" t="e">
        <f>G48/Samantekt!$G$7</f>
        <v>#DIV/0!</v>
      </c>
      <c r="I48" s="527"/>
      <c r="J48" s="69"/>
      <c r="K48" s="106"/>
      <c r="L48" s="71" t="e">
        <f>K48/Samantekt!G8</f>
        <v>#DIV/0!</v>
      </c>
      <c r="M48" s="137" t="e">
        <f>K48/Samantekt!G7</f>
        <v>#DIV/0!</v>
      </c>
    </row>
    <row r="49" spans="1:19" ht="21" hidden="1" customHeight="1" outlineLevel="1" x14ac:dyDescent="0.3">
      <c r="A49" s="571"/>
      <c r="B49" s="18"/>
      <c r="C49" s="108"/>
      <c r="D49" s="69"/>
      <c r="E49" s="62" t="e">
        <f>C49/Samantekt!G7</f>
        <v>#DIV/0!</v>
      </c>
      <c r="F49" s="133" t="e">
        <f>C49/Samantekt!G8</f>
        <v>#DIV/0!</v>
      </c>
      <c r="G49" s="447">
        <f t="shared" si="4"/>
        <v>0</v>
      </c>
      <c r="H49" s="524" t="e">
        <f>G49/Samantekt!$G$7</f>
        <v>#DIV/0!</v>
      </c>
      <c r="I49" s="527"/>
      <c r="J49" s="70"/>
      <c r="K49" s="107"/>
      <c r="L49" s="71" t="e">
        <f>K49/Samantekt!G8</f>
        <v>#DIV/0!</v>
      </c>
      <c r="M49" s="137" t="e">
        <f>K49/Samantekt!G7</f>
        <v>#DIV/0!</v>
      </c>
    </row>
    <row r="50" spans="1:19" ht="17.25" hidden="1" outlineLevel="1" thickBot="1" x14ac:dyDescent="0.35">
      <c r="A50" s="571"/>
      <c r="B50" s="226" t="s">
        <v>108</v>
      </c>
      <c r="C50" s="217">
        <f>SUM(C46:C49)</f>
        <v>0</v>
      </c>
      <c r="D50" s="218">
        <f>SUM(D46:D49)</f>
        <v>0</v>
      </c>
      <c r="E50" s="217" t="e">
        <f>C50/Samantekt!G7</f>
        <v>#DIV/0!</v>
      </c>
      <c r="F50" s="234" t="e">
        <f>SUM(F46:F49)</f>
        <v>#DIV/0!</v>
      </c>
      <c r="G50" s="234">
        <f>SUM(G46:G49)</f>
        <v>0</v>
      </c>
      <c r="H50" s="234" t="e">
        <f>G50/Samantekt!$G$7</f>
        <v>#DIV/0!</v>
      </c>
      <c r="I50" s="227"/>
      <c r="J50" s="218">
        <f>SUM(J46:J49)</f>
        <v>0</v>
      </c>
      <c r="K50" s="219">
        <f>SUM(K46:K49)</f>
        <v>0</v>
      </c>
      <c r="L50" s="235" t="e">
        <f>SUM(L46:L49)</f>
        <v>#DIV/0!</v>
      </c>
      <c r="M50" s="236" t="e">
        <f>K50/Samantekt!G7</f>
        <v>#DIV/0!</v>
      </c>
    </row>
    <row r="51" spans="1:19" collapsed="1" x14ac:dyDescent="0.3"/>
    <row r="52" spans="1:19" s="81" customFormat="1" ht="30" customHeight="1" x14ac:dyDescent="0.4">
      <c r="A52" s="150"/>
      <c r="B52" s="340">
        <v>2017</v>
      </c>
      <c r="C52" s="340"/>
      <c r="D52" s="340"/>
      <c r="E52" s="340"/>
      <c r="F52" s="340"/>
      <c r="G52" s="502"/>
      <c r="H52" s="502"/>
      <c r="I52" s="340"/>
      <c r="J52" s="340"/>
      <c r="K52" s="340"/>
      <c r="L52" s="340"/>
      <c r="M52" s="340"/>
      <c r="N52" s="340"/>
      <c r="O52" s="340"/>
      <c r="P52" s="340"/>
      <c r="Q52" s="340"/>
      <c r="R52" s="340"/>
      <c r="S52" s="340"/>
    </row>
    <row r="53" spans="1:19" ht="30" hidden="1" customHeight="1" outlineLevel="1" x14ac:dyDescent="0.3">
      <c r="A53" s="571">
        <v>2017</v>
      </c>
      <c r="B53" s="339" t="s">
        <v>43</v>
      </c>
      <c r="C53" s="339"/>
      <c r="D53" s="339"/>
      <c r="E53" s="339"/>
      <c r="F53" s="339"/>
      <c r="G53" s="503"/>
      <c r="H53" s="503"/>
      <c r="I53" s="339"/>
      <c r="J53" s="339"/>
      <c r="K53" s="357"/>
      <c r="L53" s="339" t="s">
        <v>44</v>
      </c>
      <c r="M53" s="339"/>
      <c r="N53" s="339"/>
      <c r="O53" s="339"/>
      <c r="P53" s="339"/>
      <c r="Q53" s="339"/>
      <c r="R53" s="339"/>
      <c r="S53" s="339"/>
    </row>
    <row r="54" spans="1:19" s="162" customFormat="1" ht="37.5" hidden="1" customHeight="1" outlineLevel="1" x14ac:dyDescent="0.35">
      <c r="A54" s="571"/>
      <c r="B54" s="154" t="s">
        <v>8</v>
      </c>
      <c r="C54" s="155" t="s">
        <v>1</v>
      </c>
      <c r="D54" s="156" t="s">
        <v>12</v>
      </c>
      <c r="E54" s="157" t="s">
        <v>2</v>
      </c>
      <c r="F54" s="170" t="s">
        <v>72</v>
      </c>
      <c r="G54" s="449" t="s">
        <v>76</v>
      </c>
      <c r="H54" s="438" t="s">
        <v>77</v>
      </c>
      <c r="I54" s="380" t="s">
        <v>141</v>
      </c>
      <c r="J54" s="380" t="s">
        <v>142</v>
      </c>
      <c r="K54" s="409" t="s">
        <v>171</v>
      </c>
      <c r="L54" s="154" t="s">
        <v>8</v>
      </c>
      <c r="M54" s="171" t="s">
        <v>12</v>
      </c>
      <c r="N54" s="155" t="s">
        <v>73</v>
      </c>
      <c r="O54" s="155" t="s">
        <v>74</v>
      </c>
      <c r="P54" s="159" t="s">
        <v>75</v>
      </c>
      <c r="Q54" s="380" t="s">
        <v>175</v>
      </c>
      <c r="R54" s="380" t="s">
        <v>142</v>
      </c>
      <c r="S54" s="380" t="s">
        <v>176</v>
      </c>
    </row>
    <row r="55" spans="1:19" ht="21" hidden="1" customHeight="1" outlineLevel="1" x14ac:dyDescent="0.3">
      <c r="A55" s="571"/>
      <c r="B55" s="11"/>
      <c r="C55" s="335"/>
      <c r="D55" s="69"/>
      <c r="E55" s="342" t="e">
        <f>C55/Samantekt!H$7</f>
        <v>#DIV/0!</v>
      </c>
      <c r="F55" s="345" t="e">
        <f>C55/Samantekt!$H$8</f>
        <v>#DIV/0!</v>
      </c>
      <c r="G55" s="447">
        <f>C55*0.0000088</f>
        <v>0</v>
      </c>
      <c r="H55" s="454" t="e">
        <f>G55/Samantekt!$H$7</f>
        <v>#DIV/0!</v>
      </c>
      <c r="I55" s="534">
        <v>0</v>
      </c>
      <c r="J55" s="391" t="e">
        <f>1-(E59/I55)</f>
        <v>#DIV/0!</v>
      </c>
      <c r="K55" s="421">
        <v>0</v>
      </c>
      <c r="L55" s="13"/>
      <c r="M55" s="69"/>
      <c r="N55" s="331"/>
      <c r="O55" s="369" t="e">
        <f>N55/Samantekt!H8</f>
        <v>#DIV/0!</v>
      </c>
      <c r="P55" s="484" t="e">
        <f>N55/Samantekt!H7</f>
        <v>#DIV/0!</v>
      </c>
      <c r="Q55" s="534"/>
      <c r="R55" s="391" t="e">
        <f>1-(P59/Q55)</f>
        <v>#VALUE!</v>
      </c>
      <c r="S55" s="422">
        <v>0</v>
      </c>
    </row>
    <row r="56" spans="1:19" ht="21" hidden="1" customHeight="1" outlineLevel="1" x14ac:dyDescent="0.3">
      <c r="A56" s="571"/>
      <c r="B56" s="14"/>
      <c r="C56" s="335"/>
      <c r="D56" s="69"/>
      <c r="E56" s="342" t="e">
        <f>C56/Samantekt!H$7</f>
        <v>#DIV/0!</v>
      </c>
      <c r="F56" s="345" t="e">
        <f>C56/Samantekt!$H$8</f>
        <v>#DIV/0!</v>
      </c>
      <c r="G56" s="447">
        <f t="shared" ref="G56:G58" si="5">C56*0.0000088</f>
        <v>0</v>
      </c>
      <c r="H56" s="454" t="e">
        <f>G56/Samantekt!$H$7</f>
        <v>#DIV/0!</v>
      </c>
      <c r="I56" s="418"/>
      <c r="J56" s="418"/>
      <c r="K56" s="419"/>
      <c r="L56" s="15"/>
      <c r="M56" s="69"/>
      <c r="N56" s="331"/>
      <c r="O56" s="369" t="e">
        <f>N56/Samantekt!H8</f>
        <v>#DIV/0!</v>
      </c>
      <c r="P56" s="484" t="e">
        <f>N56/Samantekt!H7</f>
        <v>#DIV/0!</v>
      </c>
      <c r="Q56" s="418"/>
      <c r="R56" s="418"/>
      <c r="S56" s="418"/>
    </row>
    <row r="57" spans="1:19" ht="21" hidden="1" customHeight="1" outlineLevel="1" x14ac:dyDescent="0.3">
      <c r="A57" s="571"/>
      <c r="B57" s="16"/>
      <c r="C57" s="335"/>
      <c r="D57" s="69"/>
      <c r="E57" s="342" t="e">
        <f>C57/Samantekt!H$7</f>
        <v>#DIV/0!</v>
      </c>
      <c r="F57" s="345" t="e">
        <f>C57/Samantekt!$H$8</f>
        <v>#DIV/0!</v>
      </c>
      <c r="G57" s="447">
        <f t="shared" si="5"/>
        <v>0</v>
      </c>
      <c r="H57" s="454" t="e">
        <f>G57/Samantekt!$H$7</f>
        <v>#DIV/0!</v>
      </c>
      <c r="I57" s="418"/>
      <c r="J57" s="418"/>
      <c r="K57" s="419"/>
      <c r="L57" s="13"/>
      <c r="M57" s="69"/>
      <c r="N57" s="331"/>
      <c r="O57" s="369" t="e">
        <f>N57/Samantekt!H8</f>
        <v>#DIV/0!</v>
      </c>
      <c r="P57" s="484" t="e">
        <f>N57/Samantekt!H7</f>
        <v>#DIV/0!</v>
      </c>
      <c r="Q57" s="418"/>
      <c r="R57" s="418"/>
      <c r="S57" s="418"/>
    </row>
    <row r="58" spans="1:19" ht="21" hidden="1" customHeight="1" outlineLevel="1" x14ac:dyDescent="0.3">
      <c r="A58" s="571"/>
      <c r="B58" s="18"/>
      <c r="C58" s="335"/>
      <c r="D58" s="69"/>
      <c r="E58" s="342" t="e">
        <f>C58/Samantekt!H$7</f>
        <v>#DIV/0!</v>
      </c>
      <c r="F58" s="345" t="e">
        <f>C58/Samantekt!$H$8</f>
        <v>#DIV/0!</v>
      </c>
      <c r="G58" s="447">
        <f t="shared" si="5"/>
        <v>0</v>
      </c>
      <c r="H58" s="454" t="e">
        <f>G58/Samantekt!$H$7</f>
        <v>#DIV/0!</v>
      </c>
      <c r="I58" s="418"/>
      <c r="J58" s="418"/>
      <c r="K58" s="420"/>
      <c r="L58" s="13"/>
      <c r="M58" s="70"/>
      <c r="N58" s="338"/>
      <c r="O58" s="369" t="e">
        <f>N58/Samantekt!H8</f>
        <v>#DIV/0!</v>
      </c>
      <c r="P58" s="484" t="e">
        <f>N58/Samantekt!H7</f>
        <v>#DIV/0!</v>
      </c>
      <c r="Q58" s="418"/>
      <c r="R58" s="418"/>
      <c r="S58" s="418"/>
    </row>
    <row r="59" spans="1:19" ht="17.25" hidden="1" outlineLevel="1" thickBot="1" x14ac:dyDescent="0.35">
      <c r="A59" s="571"/>
      <c r="B59" s="226" t="s">
        <v>108</v>
      </c>
      <c r="C59" s="217">
        <f>SUM(C55:C58)</f>
        <v>0</v>
      </c>
      <c r="D59" s="218">
        <f>SUM(D55:D58)</f>
        <v>0</v>
      </c>
      <c r="E59" s="364" t="e">
        <f>C59/Samantekt!H7</f>
        <v>#DIV/0!</v>
      </c>
      <c r="F59" s="347" t="e">
        <f>SUM(F55:F58)</f>
        <v>#DIV/0!</v>
      </c>
      <c r="G59" s="347">
        <f>SUM(G55:G58)</f>
        <v>0</v>
      </c>
      <c r="H59" s="454" t="e">
        <f>G59/Samantekt!$H$7</f>
        <v>#DIV/0!</v>
      </c>
      <c r="I59" s="402"/>
      <c r="J59" s="402"/>
      <c r="K59" s="403"/>
      <c r="L59" s="221"/>
      <c r="M59" s="218">
        <f>SUM(M55:M58)</f>
        <v>0</v>
      </c>
      <c r="N59" s="219">
        <f>SUM(N55:N58)</f>
        <v>0</v>
      </c>
      <c r="O59" s="358" t="str">
        <f>IFERROR(SUM(O55:O58),"")</f>
        <v/>
      </c>
      <c r="P59" s="347" t="str">
        <f>IFERROR(N59/Samantekt!H7,"")</f>
        <v/>
      </c>
      <c r="Q59" s="402"/>
      <c r="R59" s="402"/>
      <c r="S59" s="402"/>
    </row>
    <row r="60" spans="1:19" collapsed="1" x14ac:dyDescent="0.3"/>
    <row r="61" spans="1:19" s="81" customFormat="1" ht="30" customHeight="1" x14ac:dyDescent="0.4">
      <c r="A61" s="150"/>
      <c r="B61" s="378">
        <v>2018</v>
      </c>
      <c r="C61" s="378"/>
      <c r="D61" s="378"/>
      <c r="E61" s="378"/>
      <c r="F61" s="378"/>
      <c r="G61" s="502"/>
      <c r="H61" s="502"/>
      <c r="I61" s="378"/>
      <c r="J61" s="378"/>
      <c r="K61" s="378"/>
      <c r="L61" s="378"/>
      <c r="M61" s="378"/>
      <c r="N61" s="378"/>
      <c r="O61" s="378"/>
      <c r="P61" s="378"/>
      <c r="Q61" s="378"/>
      <c r="R61" s="378"/>
      <c r="S61" s="378"/>
    </row>
    <row r="62" spans="1:19" ht="30" hidden="1" customHeight="1" outlineLevel="1" x14ac:dyDescent="0.3">
      <c r="A62" s="571">
        <v>2018</v>
      </c>
      <c r="B62" s="376" t="s">
        <v>43</v>
      </c>
      <c r="C62" s="376"/>
      <c r="D62" s="376"/>
      <c r="E62" s="376"/>
      <c r="F62" s="376"/>
      <c r="G62" s="503"/>
      <c r="H62" s="503"/>
      <c r="I62" s="376"/>
      <c r="J62" s="376"/>
      <c r="K62" s="377"/>
      <c r="L62" s="376" t="s">
        <v>44</v>
      </c>
      <c r="M62" s="376"/>
      <c r="N62" s="376"/>
      <c r="O62" s="376"/>
      <c r="P62" s="376"/>
      <c r="Q62" s="376"/>
      <c r="R62" s="376"/>
      <c r="S62" s="376"/>
    </row>
    <row r="63" spans="1:19" s="162" customFormat="1" ht="37.5" hidden="1" customHeight="1" outlineLevel="1" x14ac:dyDescent="0.35">
      <c r="A63" s="571"/>
      <c r="B63" s="154" t="s">
        <v>8</v>
      </c>
      <c r="C63" s="155" t="s">
        <v>1</v>
      </c>
      <c r="D63" s="156" t="s">
        <v>12</v>
      </c>
      <c r="E63" s="157" t="s">
        <v>2</v>
      </c>
      <c r="F63" s="170" t="s">
        <v>72</v>
      </c>
      <c r="G63" s="449" t="s">
        <v>76</v>
      </c>
      <c r="H63" s="438" t="s">
        <v>77</v>
      </c>
      <c r="I63" s="380" t="s">
        <v>171</v>
      </c>
      <c r="J63" s="380" t="s">
        <v>144</v>
      </c>
      <c r="K63" s="409" t="s">
        <v>172</v>
      </c>
      <c r="L63" s="154" t="s">
        <v>8</v>
      </c>
      <c r="M63" s="171" t="s">
        <v>12</v>
      </c>
      <c r="N63" s="155" t="s">
        <v>73</v>
      </c>
      <c r="O63" s="155" t="s">
        <v>74</v>
      </c>
      <c r="P63" s="159" t="s">
        <v>75</v>
      </c>
      <c r="Q63" s="380" t="s">
        <v>176</v>
      </c>
      <c r="R63" s="380" t="s">
        <v>144</v>
      </c>
      <c r="S63" s="380" t="s">
        <v>182</v>
      </c>
    </row>
    <row r="64" spans="1:19" ht="21" hidden="1" customHeight="1" outlineLevel="1" x14ac:dyDescent="0.3">
      <c r="A64" s="571"/>
      <c r="B64" s="11"/>
      <c r="C64" s="335"/>
      <c r="D64" s="69"/>
      <c r="E64" s="342" t="e">
        <f>C64/Samantekt!I$7</f>
        <v>#DIV/0!</v>
      </c>
      <c r="F64" s="345" t="e">
        <f>C64/Samantekt!$I$8</f>
        <v>#DIV/0!</v>
      </c>
      <c r="G64" s="447">
        <f>C64*0.0000088</f>
        <v>0</v>
      </c>
      <c r="H64" s="454" t="e">
        <f>G64/Samantekt!$I$7</f>
        <v>#DIV/0!</v>
      </c>
      <c r="I64" s="418">
        <f>K55</f>
        <v>0</v>
      </c>
      <c r="J64" s="391" t="e">
        <f>1-(E68/I64)</f>
        <v>#DIV/0!</v>
      </c>
      <c r="K64" s="421">
        <v>0</v>
      </c>
      <c r="L64" s="13"/>
      <c r="M64" s="69"/>
      <c r="N64" s="331"/>
      <c r="O64" s="369" t="e">
        <f>N64/Samantekt!$I$8</f>
        <v>#DIV/0!</v>
      </c>
      <c r="P64" s="484" t="e">
        <f>N64/Samantekt!$I$7</f>
        <v>#DIV/0!</v>
      </c>
      <c r="Q64" s="418">
        <f>S55</f>
        <v>0</v>
      </c>
      <c r="R64" s="391" t="e">
        <f>1-(P68/Q64)</f>
        <v>#DIV/0!</v>
      </c>
      <c r="S64" s="422">
        <v>0</v>
      </c>
    </row>
    <row r="65" spans="1:19" ht="21" hidden="1" customHeight="1" outlineLevel="1" x14ac:dyDescent="0.3">
      <c r="A65" s="571"/>
      <c r="B65" s="14"/>
      <c r="C65" s="335"/>
      <c r="D65" s="69"/>
      <c r="E65" s="342" t="e">
        <f>C65/Samantekt!I$7</f>
        <v>#DIV/0!</v>
      </c>
      <c r="F65" s="345" t="e">
        <f>C65/Samantekt!$I$8</f>
        <v>#DIV/0!</v>
      </c>
      <c r="G65" s="447">
        <f t="shared" ref="G65:G67" si="6">C65*0.0000088</f>
        <v>0</v>
      </c>
      <c r="H65" s="454" t="e">
        <f>G65/Samantekt!$I$7</f>
        <v>#DIV/0!</v>
      </c>
      <c r="I65" s="418"/>
      <c r="J65" s="418"/>
      <c r="K65" s="419"/>
      <c r="L65" s="15"/>
      <c r="M65" s="69"/>
      <c r="N65" s="331"/>
      <c r="O65" s="369" t="e">
        <f>N65/Samantekt!$I$8</f>
        <v>#DIV/0!</v>
      </c>
      <c r="P65" s="484" t="e">
        <f>N65/Samantekt!$I$7</f>
        <v>#DIV/0!</v>
      </c>
      <c r="Q65" s="418"/>
      <c r="R65" s="418"/>
      <c r="S65" s="418"/>
    </row>
    <row r="66" spans="1:19" ht="21" hidden="1" customHeight="1" outlineLevel="1" x14ac:dyDescent="0.3">
      <c r="A66" s="571"/>
      <c r="B66" s="16"/>
      <c r="C66" s="335"/>
      <c r="D66" s="69"/>
      <c r="E66" s="342" t="e">
        <f>C66/Samantekt!I$7</f>
        <v>#DIV/0!</v>
      </c>
      <c r="F66" s="345" t="e">
        <f>C66/Samantekt!$I$8</f>
        <v>#DIV/0!</v>
      </c>
      <c r="G66" s="447">
        <f t="shared" si="6"/>
        <v>0</v>
      </c>
      <c r="H66" s="454" t="e">
        <f>G66/Samantekt!$I$7</f>
        <v>#DIV/0!</v>
      </c>
      <c r="I66" s="418"/>
      <c r="J66" s="418"/>
      <c r="K66" s="419"/>
      <c r="L66" s="13"/>
      <c r="M66" s="69"/>
      <c r="N66" s="331"/>
      <c r="O66" s="369" t="e">
        <f>N66/Samantekt!$I$8</f>
        <v>#DIV/0!</v>
      </c>
      <c r="P66" s="484" t="e">
        <f>N66/Samantekt!$I$7</f>
        <v>#DIV/0!</v>
      </c>
      <c r="Q66" s="418"/>
      <c r="R66" s="418"/>
      <c r="S66" s="418"/>
    </row>
    <row r="67" spans="1:19" ht="21" hidden="1" customHeight="1" outlineLevel="1" x14ac:dyDescent="0.3">
      <c r="A67" s="571"/>
      <c r="B67" s="18"/>
      <c r="C67" s="335"/>
      <c r="D67" s="69"/>
      <c r="E67" s="342" t="e">
        <f>C67/Samantekt!I$7</f>
        <v>#DIV/0!</v>
      </c>
      <c r="F67" s="345" t="e">
        <f>C67/Samantekt!$I$8</f>
        <v>#DIV/0!</v>
      </c>
      <c r="G67" s="447">
        <f t="shared" si="6"/>
        <v>0</v>
      </c>
      <c r="H67" s="454" t="e">
        <f>G67/Samantekt!$I$7</f>
        <v>#DIV/0!</v>
      </c>
      <c r="I67" s="418"/>
      <c r="J67" s="418"/>
      <c r="K67" s="420"/>
      <c r="L67" s="13"/>
      <c r="M67" s="70"/>
      <c r="N67" s="338"/>
      <c r="O67" s="369" t="e">
        <f>N67/Samantekt!$I$8</f>
        <v>#DIV/0!</v>
      </c>
      <c r="P67" s="484" t="e">
        <f>N67/Samantekt!$I$7</f>
        <v>#DIV/0!</v>
      </c>
      <c r="Q67" s="418"/>
      <c r="R67" s="418"/>
      <c r="S67" s="418"/>
    </row>
    <row r="68" spans="1:19" ht="17.25" hidden="1" outlineLevel="1" thickBot="1" x14ac:dyDescent="0.35">
      <c r="A68" s="571"/>
      <c r="B68" s="226" t="s">
        <v>108</v>
      </c>
      <c r="C68" s="217">
        <f>SUM(C64:C67)</f>
        <v>0</v>
      </c>
      <c r="D68" s="218">
        <f>SUM(D64:D67)</f>
        <v>0</v>
      </c>
      <c r="E68" s="364" t="e">
        <f>C68/Samantekt!I7</f>
        <v>#DIV/0!</v>
      </c>
      <c r="F68" s="347" t="e">
        <f>SUM(F64:F67)</f>
        <v>#DIV/0!</v>
      </c>
      <c r="G68" s="347">
        <f>SUM(G64:G67)</f>
        <v>0</v>
      </c>
      <c r="H68" s="454" t="e">
        <f>G68/Samantekt!$I$7</f>
        <v>#DIV/0!</v>
      </c>
      <c r="I68" s="402"/>
      <c r="J68" s="402"/>
      <c r="K68" s="403"/>
      <c r="L68" s="221"/>
      <c r="M68" s="218">
        <f>SUM(M64:M67)</f>
        <v>0</v>
      </c>
      <c r="N68" s="219">
        <f>SUM(N64:N67)</f>
        <v>0</v>
      </c>
      <c r="O68" s="358" t="e">
        <f>SUM(O64:O67)</f>
        <v>#DIV/0!</v>
      </c>
      <c r="P68" s="347" t="e">
        <f>N68/Samantekt!I7</f>
        <v>#DIV/0!</v>
      </c>
      <c r="Q68" s="402"/>
      <c r="R68" s="402"/>
      <c r="S68" s="402"/>
    </row>
    <row r="69" spans="1:19" collapsed="1" x14ac:dyDescent="0.3"/>
    <row r="70" spans="1:19" s="81" customFormat="1" ht="30" customHeight="1" x14ac:dyDescent="0.4">
      <c r="A70" s="150"/>
      <c r="B70" s="378">
        <v>2019</v>
      </c>
      <c r="C70" s="378"/>
      <c r="D70" s="378"/>
      <c r="E70" s="378"/>
      <c r="F70" s="378"/>
      <c r="G70" s="502"/>
      <c r="H70" s="502"/>
      <c r="I70" s="378"/>
      <c r="J70" s="378"/>
      <c r="K70" s="378"/>
      <c r="L70" s="378"/>
      <c r="M70" s="378"/>
      <c r="N70" s="378"/>
      <c r="O70" s="378"/>
      <c r="P70" s="378"/>
      <c r="Q70" s="378"/>
      <c r="R70" s="378"/>
      <c r="S70" s="378"/>
    </row>
    <row r="71" spans="1:19" ht="30" customHeight="1" outlineLevel="1" x14ac:dyDescent="0.3">
      <c r="A71" s="571">
        <v>2019</v>
      </c>
      <c r="B71" s="376" t="s">
        <v>43</v>
      </c>
      <c r="C71" s="376"/>
      <c r="D71" s="376"/>
      <c r="E71" s="376"/>
      <c r="F71" s="376"/>
      <c r="G71" s="503"/>
      <c r="H71" s="503"/>
      <c r="I71" s="376"/>
      <c r="J71" s="376"/>
      <c r="K71" s="377"/>
      <c r="L71" s="376" t="s">
        <v>44</v>
      </c>
      <c r="M71" s="376"/>
      <c r="N71" s="376"/>
      <c r="O71" s="376"/>
      <c r="P71" s="376"/>
      <c r="Q71" s="376"/>
      <c r="R71" s="376"/>
      <c r="S71" s="376"/>
    </row>
    <row r="72" spans="1:19" s="162" customFormat="1" ht="37.5" customHeight="1" outlineLevel="1" x14ac:dyDescent="0.35">
      <c r="A72" s="571"/>
      <c r="B72" s="154" t="s">
        <v>8</v>
      </c>
      <c r="C72" s="155" t="s">
        <v>1</v>
      </c>
      <c r="D72" s="156" t="s">
        <v>12</v>
      </c>
      <c r="E72" s="157" t="s">
        <v>2</v>
      </c>
      <c r="F72" s="170" t="s">
        <v>72</v>
      </c>
      <c r="G72" s="449" t="s">
        <v>76</v>
      </c>
      <c r="H72" s="438" t="s">
        <v>77</v>
      </c>
      <c r="I72" s="380" t="s">
        <v>172</v>
      </c>
      <c r="J72" s="380" t="s">
        <v>139</v>
      </c>
      <c r="K72" s="409" t="s">
        <v>173</v>
      </c>
      <c r="L72" s="154" t="s">
        <v>8</v>
      </c>
      <c r="M72" s="171" t="s">
        <v>12</v>
      </c>
      <c r="N72" s="155" t="s">
        <v>73</v>
      </c>
      <c r="O72" s="155" t="s">
        <v>74</v>
      </c>
      <c r="P72" s="159" t="s">
        <v>75</v>
      </c>
      <c r="Q72" s="380" t="s">
        <v>182</v>
      </c>
      <c r="R72" s="380" t="s">
        <v>145</v>
      </c>
      <c r="S72" s="380" t="s">
        <v>177</v>
      </c>
    </row>
    <row r="73" spans="1:19" ht="21" customHeight="1" outlineLevel="1" x14ac:dyDescent="0.3">
      <c r="A73" s="571"/>
      <c r="B73" s="11"/>
      <c r="C73" s="335"/>
      <c r="D73" s="69"/>
      <c r="E73" s="342" t="e">
        <f>C73/Samantekt!J$7</f>
        <v>#DIV/0!</v>
      </c>
      <c r="F73" s="345" t="e">
        <f>C73/Samantekt!$J$8</f>
        <v>#DIV/0!</v>
      </c>
      <c r="G73" s="507">
        <f>C73*0.0000088</f>
        <v>0</v>
      </c>
      <c r="H73" s="454" t="e">
        <f>G73/Samantekt!$J$7</f>
        <v>#DIV/0!</v>
      </c>
      <c r="I73" s="418">
        <f>K64</f>
        <v>0</v>
      </c>
      <c r="J73" s="391" t="e">
        <f>1-(E77/I73)</f>
        <v>#DIV/0!</v>
      </c>
      <c r="K73" s="421"/>
      <c r="L73" s="13"/>
      <c r="M73" s="69"/>
      <c r="N73" s="331"/>
      <c r="O73" s="369" t="e">
        <f>N73/Samantekt!$J$8</f>
        <v>#DIV/0!</v>
      </c>
      <c r="P73" s="484" t="e">
        <f>N73/Samantekt!J7</f>
        <v>#DIV/0!</v>
      </c>
      <c r="Q73" s="418">
        <f>S64</f>
        <v>0</v>
      </c>
      <c r="R73" s="391" t="e">
        <f>1-(P77/Q73)</f>
        <v>#DIV/0!</v>
      </c>
      <c r="S73" s="422"/>
    </row>
    <row r="74" spans="1:19" ht="21" customHeight="1" outlineLevel="1" x14ac:dyDescent="0.3">
      <c r="A74" s="571"/>
      <c r="B74" s="14"/>
      <c r="C74" s="335"/>
      <c r="D74" s="69"/>
      <c r="E74" s="342" t="e">
        <f>C74/Samantekt!J$7</f>
        <v>#DIV/0!</v>
      </c>
      <c r="F74" s="345" t="e">
        <f>C74/Samantekt!$J$8</f>
        <v>#DIV/0!</v>
      </c>
      <c r="G74" s="507">
        <f t="shared" ref="G74:G76" si="7">C74*0.0000088</f>
        <v>0</v>
      </c>
      <c r="H74" s="454" t="e">
        <f>G74/Samantekt!$J$7</f>
        <v>#DIV/0!</v>
      </c>
      <c r="I74" s="418"/>
      <c r="J74" s="418"/>
      <c r="K74" s="419"/>
      <c r="L74" s="15"/>
      <c r="M74" s="69"/>
      <c r="N74" s="331"/>
      <c r="O74" s="369" t="e">
        <f>N74/Samantekt!$J$8</f>
        <v>#DIV/0!</v>
      </c>
      <c r="P74" s="484" t="e">
        <f>N74/Samantekt!J8</f>
        <v>#DIV/0!</v>
      </c>
      <c r="Q74" s="418"/>
      <c r="R74" s="418"/>
      <c r="S74" s="418"/>
    </row>
    <row r="75" spans="1:19" ht="21" customHeight="1" outlineLevel="1" x14ac:dyDescent="0.3">
      <c r="A75" s="571"/>
      <c r="B75" s="16"/>
      <c r="C75" s="335"/>
      <c r="D75" s="69"/>
      <c r="E75" s="342" t="e">
        <f>C75/Samantekt!J$7</f>
        <v>#DIV/0!</v>
      </c>
      <c r="F75" s="345" t="e">
        <f>C75/Samantekt!$J$8</f>
        <v>#DIV/0!</v>
      </c>
      <c r="G75" s="507">
        <f t="shared" si="7"/>
        <v>0</v>
      </c>
      <c r="H75" s="454" t="e">
        <f>G75/Samantekt!$J$7</f>
        <v>#DIV/0!</v>
      </c>
      <c r="I75" s="418"/>
      <c r="J75" s="418"/>
      <c r="K75" s="419"/>
      <c r="L75" s="13"/>
      <c r="M75" s="69"/>
      <c r="N75" s="331"/>
      <c r="O75" s="369" t="e">
        <f>N75/Samantekt!$J$8</f>
        <v>#DIV/0!</v>
      </c>
      <c r="P75" s="484" t="e">
        <f>N75/Samantekt!J9</f>
        <v>#DIV/0!</v>
      </c>
      <c r="Q75" s="418"/>
      <c r="R75" s="418"/>
      <c r="S75" s="418"/>
    </row>
    <row r="76" spans="1:19" ht="21" customHeight="1" outlineLevel="1" x14ac:dyDescent="0.3">
      <c r="A76" s="571"/>
      <c r="B76" s="18"/>
      <c r="C76" s="335"/>
      <c r="D76" s="69"/>
      <c r="E76" s="342" t="e">
        <f>C76/Samantekt!J$7</f>
        <v>#DIV/0!</v>
      </c>
      <c r="F76" s="345" t="e">
        <f>C76/Samantekt!$J$8</f>
        <v>#DIV/0!</v>
      </c>
      <c r="G76" s="507">
        <f t="shared" si="7"/>
        <v>0</v>
      </c>
      <c r="H76" s="454" t="e">
        <f>G76/Samantekt!$J$7</f>
        <v>#DIV/0!</v>
      </c>
      <c r="I76" s="418"/>
      <c r="J76" s="418"/>
      <c r="K76" s="420"/>
      <c r="L76" s="13"/>
      <c r="M76" s="70"/>
      <c r="N76" s="338"/>
      <c r="O76" s="369" t="e">
        <f>N76/Samantekt!$J$8</f>
        <v>#DIV/0!</v>
      </c>
      <c r="P76" s="484" t="e">
        <f>N76/Samantekt!J10</f>
        <v>#DIV/0!</v>
      </c>
      <c r="Q76" s="418"/>
      <c r="R76" s="418"/>
      <c r="S76" s="418"/>
    </row>
    <row r="77" spans="1:19" ht="17.25" outlineLevel="1" thickBot="1" x14ac:dyDescent="0.35">
      <c r="A77" s="571"/>
      <c r="B77" s="226" t="s">
        <v>108</v>
      </c>
      <c r="C77" s="217">
        <f>SUM(C73:C76)</f>
        <v>0</v>
      </c>
      <c r="D77" s="218">
        <f>SUM(D73:D76)</f>
        <v>0</v>
      </c>
      <c r="E77" s="364" t="e">
        <f>C77/Samantekt!J7</f>
        <v>#DIV/0!</v>
      </c>
      <c r="F77" s="347" t="e">
        <f>SUM(F73:F76)</f>
        <v>#DIV/0!</v>
      </c>
      <c r="G77" s="440">
        <f>SUM(G73:G76)</f>
        <v>0</v>
      </c>
      <c r="H77" s="454" t="e">
        <f>G77/Samantekt!$J$7</f>
        <v>#DIV/0!</v>
      </c>
      <c r="I77" s="402"/>
      <c r="J77" s="402"/>
      <c r="K77" s="403"/>
      <c r="L77" s="221"/>
      <c r="M77" s="218">
        <f>SUM(M73:M76)</f>
        <v>0</v>
      </c>
      <c r="N77" s="219">
        <f>SUM(N73:N76)</f>
        <v>0</v>
      </c>
      <c r="O77" s="358" t="e">
        <f>SUM(O73:O76)</f>
        <v>#DIV/0!</v>
      </c>
      <c r="P77" s="347" t="e">
        <f>N77/Samantekt!J7</f>
        <v>#DIV/0!</v>
      </c>
      <c r="Q77" s="402"/>
      <c r="R77" s="402"/>
      <c r="S77" s="402"/>
    </row>
    <row r="78" spans="1:19" ht="17.25" thickTop="1" x14ac:dyDescent="0.3"/>
    <row r="79" spans="1:19" s="81" customFormat="1" ht="30" customHeight="1" x14ac:dyDescent="0.4">
      <c r="A79" s="150"/>
      <c r="B79" s="378">
        <v>2020</v>
      </c>
      <c r="C79" s="378"/>
      <c r="D79" s="378"/>
      <c r="E79" s="378"/>
      <c r="F79" s="378"/>
      <c r="G79" s="502"/>
      <c r="H79" s="502"/>
      <c r="I79" s="378"/>
      <c r="J79" s="378"/>
      <c r="K79" s="378"/>
      <c r="L79" s="378"/>
      <c r="M79" s="378"/>
      <c r="N79" s="378"/>
      <c r="O79" s="378"/>
      <c r="P79" s="378"/>
      <c r="Q79" s="378"/>
      <c r="R79" s="378"/>
      <c r="S79" s="378"/>
    </row>
    <row r="80" spans="1:19" ht="30" hidden="1" customHeight="1" outlineLevel="1" x14ac:dyDescent="0.3">
      <c r="A80" s="571">
        <v>2020</v>
      </c>
      <c r="B80" s="376" t="s">
        <v>43</v>
      </c>
      <c r="C80" s="376"/>
      <c r="D80" s="376"/>
      <c r="E80" s="376"/>
      <c r="F80" s="376"/>
      <c r="G80" s="503"/>
      <c r="H80" s="503"/>
      <c r="I80" s="376"/>
      <c r="J80" s="376"/>
      <c r="K80" s="377"/>
      <c r="L80" s="376" t="s">
        <v>44</v>
      </c>
      <c r="M80" s="376"/>
      <c r="N80" s="376"/>
      <c r="O80" s="376"/>
      <c r="P80" s="376"/>
      <c r="Q80" s="376"/>
      <c r="R80" s="376"/>
      <c r="S80" s="376"/>
    </row>
    <row r="81" spans="1:19" s="162" customFormat="1" ht="37.5" hidden="1" customHeight="1" outlineLevel="1" x14ac:dyDescent="0.35">
      <c r="A81" s="571"/>
      <c r="B81" s="154" t="s">
        <v>8</v>
      </c>
      <c r="C81" s="155" t="s">
        <v>1</v>
      </c>
      <c r="D81" s="156" t="s">
        <v>12</v>
      </c>
      <c r="E81" s="157" t="s">
        <v>2</v>
      </c>
      <c r="F81" s="170" t="s">
        <v>72</v>
      </c>
      <c r="G81" s="449" t="s">
        <v>76</v>
      </c>
      <c r="H81" s="438" t="s">
        <v>77</v>
      </c>
      <c r="I81" s="380" t="s">
        <v>173</v>
      </c>
      <c r="J81" s="380" t="s">
        <v>140</v>
      </c>
      <c r="K81" s="409" t="s">
        <v>174</v>
      </c>
      <c r="L81" s="154" t="s">
        <v>8</v>
      </c>
      <c r="M81" s="171" t="s">
        <v>12</v>
      </c>
      <c r="N81" s="155" t="s">
        <v>73</v>
      </c>
      <c r="O81" s="155" t="s">
        <v>74</v>
      </c>
      <c r="P81" s="159" t="s">
        <v>75</v>
      </c>
      <c r="Q81" s="380" t="s">
        <v>177</v>
      </c>
      <c r="R81" s="380" t="s">
        <v>146</v>
      </c>
      <c r="S81" s="380" t="s">
        <v>178</v>
      </c>
    </row>
    <row r="82" spans="1:19" ht="21" hidden="1" customHeight="1" outlineLevel="1" x14ac:dyDescent="0.3">
      <c r="A82" s="571"/>
      <c r="B82" s="11"/>
      <c r="C82" s="335"/>
      <c r="D82" s="69"/>
      <c r="E82" s="342" t="e">
        <f>C82/Samantekt!K$7</f>
        <v>#DIV/0!</v>
      </c>
      <c r="F82" s="345" t="e">
        <f>C82/Samantekt!$K$8</f>
        <v>#DIV/0!</v>
      </c>
      <c r="G82" s="447">
        <f>C82*0.0000088</f>
        <v>0</v>
      </c>
      <c r="H82" s="454" t="e">
        <f>G82/Samantekt!$K$7</f>
        <v>#DIV/0!</v>
      </c>
      <c r="I82" s="418">
        <f>K73</f>
        <v>0</v>
      </c>
      <c r="J82" s="391" t="e">
        <f>1-(E86/I82)</f>
        <v>#DIV/0!</v>
      </c>
      <c r="K82" s="421">
        <v>0</v>
      </c>
      <c r="L82" s="13"/>
      <c r="M82" s="69"/>
      <c r="N82" s="331"/>
      <c r="O82" s="369" t="e">
        <f>N82/Samantekt!$K$8</f>
        <v>#DIV/0!</v>
      </c>
      <c r="P82" s="484" t="e">
        <f>N82/Samantekt!$K$7</f>
        <v>#DIV/0!</v>
      </c>
      <c r="Q82" s="418">
        <f>S73</f>
        <v>0</v>
      </c>
      <c r="R82" s="391" t="e">
        <f>1-(P86/Q82)</f>
        <v>#DIV/0!</v>
      </c>
      <c r="S82" s="422">
        <v>0</v>
      </c>
    </row>
    <row r="83" spans="1:19" ht="21" hidden="1" customHeight="1" outlineLevel="1" x14ac:dyDescent="0.3">
      <c r="A83" s="571"/>
      <c r="B83" s="14"/>
      <c r="C83" s="335"/>
      <c r="D83" s="69"/>
      <c r="E83" s="342" t="e">
        <f>C83/Samantekt!K$7</f>
        <v>#DIV/0!</v>
      </c>
      <c r="F83" s="345" t="e">
        <f>C83/Samantekt!$K$8</f>
        <v>#DIV/0!</v>
      </c>
      <c r="G83" s="447">
        <f t="shared" ref="G83:G85" si="8">C83*0.0000088</f>
        <v>0</v>
      </c>
      <c r="H83" s="454" t="e">
        <f>G83/Samantekt!$K$7</f>
        <v>#DIV/0!</v>
      </c>
      <c r="I83" s="418"/>
      <c r="J83" s="418"/>
      <c r="K83" s="419"/>
      <c r="L83" s="15"/>
      <c r="M83" s="69"/>
      <c r="N83" s="331"/>
      <c r="O83" s="369" t="e">
        <f>N83/Samantekt!$K$8</f>
        <v>#DIV/0!</v>
      </c>
      <c r="P83" s="484" t="e">
        <f>N83/Samantekt!$K$7</f>
        <v>#DIV/0!</v>
      </c>
      <c r="Q83" s="418"/>
      <c r="R83" s="418"/>
      <c r="S83" s="418"/>
    </row>
    <row r="84" spans="1:19" ht="21" hidden="1" customHeight="1" outlineLevel="1" x14ac:dyDescent="0.3">
      <c r="A84" s="571"/>
      <c r="B84" s="16"/>
      <c r="C84" s="335"/>
      <c r="D84" s="69"/>
      <c r="E84" s="342" t="e">
        <f>C84/Samantekt!K$7</f>
        <v>#DIV/0!</v>
      </c>
      <c r="F84" s="345" t="e">
        <f>C84/Samantekt!$K$8</f>
        <v>#DIV/0!</v>
      </c>
      <c r="G84" s="447">
        <f t="shared" si="8"/>
        <v>0</v>
      </c>
      <c r="H84" s="454" t="e">
        <f>G84/Samantekt!$K$7</f>
        <v>#DIV/0!</v>
      </c>
      <c r="I84" s="418"/>
      <c r="J84" s="418"/>
      <c r="K84" s="419"/>
      <c r="L84" s="13"/>
      <c r="M84" s="69"/>
      <c r="N84" s="331"/>
      <c r="O84" s="369" t="e">
        <f>N84/Samantekt!$K$8</f>
        <v>#DIV/0!</v>
      </c>
      <c r="P84" s="484" t="e">
        <f>N84/Samantekt!$K$7</f>
        <v>#DIV/0!</v>
      </c>
      <c r="Q84" s="418"/>
      <c r="R84" s="418"/>
      <c r="S84" s="418"/>
    </row>
    <row r="85" spans="1:19" ht="21" hidden="1" customHeight="1" outlineLevel="1" x14ac:dyDescent="0.3">
      <c r="A85" s="571"/>
      <c r="B85" s="18"/>
      <c r="C85" s="335"/>
      <c r="D85" s="69"/>
      <c r="E85" s="342" t="e">
        <f>C85/Samantekt!K$7</f>
        <v>#DIV/0!</v>
      </c>
      <c r="F85" s="345" t="e">
        <f>C85/Samantekt!$K$8</f>
        <v>#DIV/0!</v>
      </c>
      <c r="G85" s="447">
        <f t="shared" si="8"/>
        <v>0</v>
      </c>
      <c r="H85" s="454" t="e">
        <f>G85/Samantekt!$K$7</f>
        <v>#DIV/0!</v>
      </c>
      <c r="I85" s="418"/>
      <c r="J85" s="418"/>
      <c r="K85" s="420"/>
      <c r="L85" s="13"/>
      <c r="M85" s="70"/>
      <c r="N85" s="338"/>
      <c r="O85" s="369" t="e">
        <f>N85/Samantekt!$K$8</f>
        <v>#DIV/0!</v>
      </c>
      <c r="P85" s="484" t="e">
        <f>N85/Samantekt!$K$7</f>
        <v>#DIV/0!</v>
      </c>
      <c r="Q85" s="418"/>
      <c r="R85" s="418"/>
      <c r="S85" s="418"/>
    </row>
    <row r="86" spans="1:19" ht="17.25" hidden="1" outlineLevel="1" thickBot="1" x14ac:dyDescent="0.35">
      <c r="A86" s="571"/>
      <c r="B86" s="226" t="s">
        <v>108</v>
      </c>
      <c r="C86" s="217">
        <f>SUM(C82:C85)</f>
        <v>0</v>
      </c>
      <c r="D86" s="218">
        <f>SUM(D82:D85)</f>
        <v>0</v>
      </c>
      <c r="E86" s="364" t="e">
        <f>C86/Samantekt!K7</f>
        <v>#DIV/0!</v>
      </c>
      <c r="F86" s="347" t="e">
        <f>SUM(F82:F85)</f>
        <v>#DIV/0!</v>
      </c>
      <c r="G86" s="347">
        <f>SUM(G82:G85)</f>
        <v>0</v>
      </c>
      <c r="H86" s="454" t="e">
        <f>G86/Samantekt!$K$7</f>
        <v>#DIV/0!</v>
      </c>
      <c r="I86" s="402"/>
      <c r="J86" s="402"/>
      <c r="K86" s="403"/>
      <c r="L86" s="221"/>
      <c r="M86" s="218">
        <f>SUM(M82:M85)</f>
        <v>0</v>
      </c>
      <c r="N86" s="219">
        <f>SUM(N82:N85)</f>
        <v>0</v>
      </c>
      <c r="O86" s="358" t="e">
        <f>SUM(O82:O85)</f>
        <v>#DIV/0!</v>
      </c>
      <c r="P86" s="347" t="e">
        <f>N86/Samantekt!K7</f>
        <v>#DIV/0!</v>
      </c>
      <c r="Q86" s="402"/>
      <c r="R86" s="402"/>
      <c r="S86" s="402"/>
    </row>
    <row r="87" spans="1:19" collapsed="1" x14ac:dyDescent="0.3"/>
    <row r="88" spans="1:19" s="81" customFormat="1" ht="30" customHeight="1" x14ac:dyDescent="0.4">
      <c r="A88" s="150"/>
      <c r="B88" s="512">
        <v>2021</v>
      </c>
      <c r="C88" s="512"/>
      <c r="D88" s="512"/>
      <c r="E88" s="512"/>
      <c r="F88" s="512"/>
      <c r="G88" s="512"/>
      <c r="H88" s="512"/>
      <c r="I88" s="512"/>
      <c r="J88" s="512"/>
      <c r="K88" s="512"/>
      <c r="L88" s="512"/>
      <c r="M88" s="512"/>
      <c r="N88" s="512"/>
      <c r="O88" s="512"/>
      <c r="P88" s="512"/>
      <c r="Q88" s="512"/>
      <c r="R88" s="512"/>
      <c r="S88" s="512"/>
    </row>
    <row r="89" spans="1:19" ht="30" hidden="1" customHeight="1" outlineLevel="1" x14ac:dyDescent="0.3">
      <c r="A89" s="571">
        <v>2021</v>
      </c>
      <c r="B89" s="510" t="s">
        <v>43</v>
      </c>
      <c r="C89" s="510"/>
      <c r="D89" s="510"/>
      <c r="E89" s="510"/>
      <c r="F89" s="510"/>
      <c r="G89" s="510"/>
      <c r="H89" s="510"/>
      <c r="I89" s="510"/>
      <c r="J89" s="510"/>
      <c r="K89" s="511"/>
      <c r="L89" s="510" t="s">
        <v>44</v>
      </c>
      <c r="M89" s="510"/>
      <c r="N89" s="510"/>
      <c r="O89" s="510"/>
      <c r="P89" s="510"/>
      <c r="Q89" s="510"/>
      <c r="R89" s="510"/>
      <c r="S89" s="510"/>
    </row>
    <row r="90" spans="1:19" s="162" customFormat="1" ht="37.5" hidden="1" customHeight="1" outlineLevel="1" x14ac:dyDescent="0.35">
      <c r="A90" s="571"/>
      <c r="B90" s="154" t="s">
        <v>8</v>
      </c>
      <c r="C90" s="155" t="s">
        <v>1</v>
      </c>
      <c r="D90" s="156" t="s">
        <v>12</v>
      </c>
      <c r="E90" s="157" t="s">
        <v>2</v>
      </c>
      <c r="F90" s="170" t="s">
        <v>72</v>
      </c>
      <c r="G90" s="449" t="s">
        <v>76</v>
      </c>
      <c r="H90" s="438" t="s">
        <v>77</v>
      </c>
      <c r="I90" s="380" t="s">
        <v>174</v>
      </c>
      <c r="J90" s="380" t="s">
        <v>140</v>
      </c>
      <c r="K90" s="409" t="s">
        <v>225</v>
      </c>
      <c r="L90" s="154" t="s">
        <v>8</v>
      </c>
      <c r="M90" s="171" t="s">
        <v>12</v>
      </c>
      <c r="N90" s="155" t="s">
        <v>73</v>
      </c>
      <c r="O90" s="155" t="s">
        <v>74</v>
      </c>
      <c r="P90" s="159" t="s">
        <v>75</v>
      </c>
      <c r="Q90" s="380" t="s">
        <v>178</v>
      </c>
      <c r="R90" s="380" t="s">
        <v>146</v>
      </c>
      <c r="S90" s="380" t="s">
        <v>227</v>
      </c>
    </row>
    <row r="91" spans="1:19" ht="21" hidden="1" customHeight="1" outlineLevel="1" x14ac:dyDescent="0.3">
      <c r="A91" s="571"/>
      <c r="B91" s="11"/>
      <c r="C91" s="335"/>
      <c r="D91" s="69"/>
      <c r="E91" s="342" t="e">
        <f>C91/Samantekt!L$7</f>
        <v>#DIV/0!</v>
      </c>
      <c r="F91" s="345" t="e">
        <f>C91/Samantekt!$L$8</f>
        <v>#DIV/0!</v>
      </c>
      <c r="G91" s="447">
        <f>C91*0.0000088</f>
        <v>0</v>
      </c>
      <c r="H91" s="454" t="e">
        <f>G91/Samantekt!$L$7</f>
        <v>#DIV/0!</v>
      </c>
      <c r="I91" s="418">
        <f>K82</f>
        <v>0</v>
      </c>
      <c r="J91" s="391" t="e">
        <f>1-(E95/I91)</f>
        <v>#DIV/0!</v>
      </c>
      <c r="K91" s="421">
        <v>0</v>
      </c>
      <c r="L91" s="13"/>
      <c r="M91" s="69"/>
      <c r="N91" s="331"/>
      <c r="O91" s="369" t="e">
        <f>N91/Samantekt!$L$8</f>
        <v>#DIV/0!</v>
      </c>
      <c r="P91" s="484" t="e">
        <f>N91/Samantekt!$L$7</f>
        <v>#DIV/0!</v>
      </c>
      <c r="Q91" s="418">
        <f>S82</f>
        <v>0</v>
      </c>
      <c r="R91" s="391" t="e">
        <f>1-(P95/Q91)</f>
        <v>#DIV/0!</v>
      </c>
      <c r="S91" s="422">
        <v>0</v>
      </c>
    </row>
    <row r="92" spans="1:19" ht="21" hidden="1" customHeight="1" outlineLevel="1" x14ac:dyDescent="0.3">
      <c r="A92" s="571"/>
      <c r="B92" s="14"/>
      <c r="C92" s="335"/>
      <c r="D92" s="69"/>
      <c r="E92" s="342" t="e">
        <f>C92/Samantekt!L$7</f>
        <v>#DIV/0!</v>
      </c>
      <c r="F92" s="345" t="e">
        <f>C92/Samantekt!$L$8</f>
        <v>#DIV/0!</v>
      </c>
      <c r="G92" s="447">
        <f t="shared" ref="G92:G94" si="9">C92*0.0000088</f>
        <v>0</v>
      </c>
      <c r="H92" s="454" t="e">
        <f>G92/Samantekt!$L$7</f>
        <v>#DIV/0!</v>
      </c>
      <c r="I92" s="418"/>
      <c r="J92" s="418"/>
      <c r="K92" s="419"/>
      <c r="L92" s="15"/>
      <c r="M92" s="69"/>
      <c r="N92" s="331"/>
      <c r="O92" s="369" t="e">
        <f>N92/Samantekt!$L$8</f>
        <v>#DIV/0!</v>
      </c>
      <c r="P92" s="484" t="e">
        <f>N92/Samantekt!$L$7</f>
        <v>#DIV/0!</v>
      </c>
      <c r="Q92" s="418"/>
      <c r="R92" s="418"/>
      <c r="S92" s="418"/>
    </row>
    <row r="93" spans="1:19" ht="21" hidden="1" customHeight="1" outlineLevel="1" x14ac:dyDescent="0.3">
      <c r="A93" s="571"/>
      <c r="B93" s="16"/>
      <c r="C93" s="335"/>
      <c r="D93" s="69"/>
      <c r="E93" s="342" t="e">
        <f>C93/Samantekt!L$7</f>
        <v>#DIV/0!</v>
      </c>
      <c r="F93" s="345" t="e">
        <f>C93/Samantekt!$L$8</f>
        <v>#DIV/0!</v>
      </c>
      <c r="G93" s="447">
        <f t="shared" si="9"/>
        <v>0</v>
      </c>
      <c r="H93" s="454" t="e">
        <f>G93/Samantekt!$L$7</f>
        <v>#DIV/0!</v>
      </c>
      <c r="I93" s="418"/>
      <c r="J93" s="418"/>
      <c r="K93" s="419"/>
      <c r="L93" s="13"/>
      <c r="M93" s="69"/>
      <c r="N93" s="331"/>
      <c r="O93" s="369" t="e">
        <f>N93/Samantekt!$L$8</f>
        <v>#DIV/0!</v>
      </c>
      <c r="P93" s="484" t="e">
        <f>N93/Samantekt!$L$7</f>
        <v>#DIV/0!</v>
      </c>
      <c r="Q93" s="418"/>
      <c r="R93" s="418"/>
      <c r="S93" s="418"/>
    </row>
    <row r="94" spans="1:19" ht="21" hidden="1" customHeight="1" outlineLevel="1" x14ac:dyDescent="0.3">
      <c r="A94" s="571"/>
      <c r="B94" s="18"/>
      <c r="C94" s="335"/>
      <c r="D94" s="69"/>
      <c r="E94" s="342" t="e">
        <f>C94/Samantekt!L$7</f>
        <v>#DIV/0!</v>
      </c>
      <c r="F94" s="345" t="e">
        <f>C94/Samantekt!$L$8</f>
        <v>#DIV/0!</v>
      </c>
      <c r="G94" s="447">
        <f t="shared" si="9"/>
        <v>0</v>
      </c>
      <c r="H94" s="454" t="e">
        <f>G94/Samantekt!$L$7</f>
        <v>#DIV/0!</v>
      </c>
      <c r="I94" s="418"/>
      <c r="J94" s="418"/>
      <c r="K94" s="420"/>
      <c r="L94" s="13"/>
      <c r="M94" s="70"/>
      <c r="N94" s="338"/>
      <c r="O94" s="369" t="e">
        <f>N94/Samantekt!$L$8</f>
        <v>#DIV/0!</v>
      </c>
      <c r="P94" s="484" t="e">
        <f>N94/Samantekt!$L$7</f>
        <v>#DIV/0!</v>
      </c>
      <c r="Q94" s="418"/>
      <c r="R94" s="418"/>
      <c r="S94" s="418"/>
    </row>
    <row r="95" spans="1:19" ht="17.25" hidden="1" outlineLevel="1" thickBot="1" x14ac:dyDescent="0.35">
      <c r="A95" s="571"/>
      <c r="B95" s="226" t="s">
        <v>108</v>
      </c>
      <c r="C95" s="217">
        <f>SUM(C91:C94)</f>
        <v>0</v>
      </c>
      <c r="D95" s="218">
        <f>SUM(D91:D94)</f>
        <v>0</v>
      </c>
      <c r="E95" s="364" t="e">
        <f>C95/Samantekt!L7</f>
        <v>#DIV/0!</v>
      </c>
      <c r="F95" s="347" t="e">
        <f>SUM(F91:F94)</f>
        <v>#DIV/0!</v>
      </c>
      <c r="G95" s="347">
        <f>SUM(G91:G94)</f>
        <v>0</v>
      </c>
      <c r="H95" s="454" t="e">
        <f>G95/Samantekt!$L$7</f>
        <v>#DIV/0!</v>
      </c>
      <c r="I95" s="402"/>
      <c r="J95" s="402"/>
      <c r="K95" s="403"/>
      <c r="L95" s="221"/>
      <c r="M95" s="218">
        <f>SUM(M91:M94)</f>
        <v>0</v>
      </c>
      <c r="N95" s="219">
        <f>SUM(N91:N94)</f>
        <v>0</v>
      </c>
      <c r="O95" s="358" t="e">
        <f>SUM(O91:O94)</f>
        <v>#DIV/0!</v>
      </c>
      <c r="P95" s="347" t="e">
        <f>N95/Samantekt!L7</f>
        <v>#DIV/0!</v>
      </c>
      <c r="Q95" s="402"/>
      <c r="R95" s="402"/>
      <c r="S95" s="402"/>
    </row>
    <row r="96" spans="1:19" collapsed="1" x14ac:dyDescent="0.3"/>
    <row r="97" spans="1:19" s="81" customFormat="1" ht="30" customHeight="1" x14ac:dyDescent="0.4">
      <c r="A97" s="150"/>
      <c r="B97" s="512">
        <v>2022</v>
      </c>
      <c r="C97" s="512"/>
      <c r="D97" s="512"/>
      <c r="E97" s="512"/>
      <c r="F97" s="512"/>
      <c r="G97" s="512"/>
      <c r="H97" s="512"/>
      <c r="I97" s="512"/>
      <c r="J97" s="512"/>
      <c r="K97" s="512"/>
      <c r="L97" s="512"/>
      <c r="M97" s="512"/>
      <c r="N97" s="512"/>
      <c r="O97" s="512"/>
      <c r="P97" s="512"/>
      <c r="Q97" s="512"/>
      <c r="R97" s="512"/>
      <c r="S97" s="512"/>
    </row>
    <row r="98" spans="1:19" ht="30" hidden="1" customHeight="1" outlineLevel="1" x14ac:dyDescent="0.3">
      <c r="A98" s="571">
        <v>2022</v>
      </c>
      <c r="B98" s="510" t="s">
        <v>43</v>
      </c>
      <c r="C98" s="510"/>
      <c r="D98" s="510"/>
      <c r="E98" s="510"/>
      <c r="F98" s="510"/>
      <c r="G98" s="510"/>
      <c r="H98" s="510"/>
      <c r="I98" s="510"/>
      <c r="J98" s="510"/>
      <c r="K98" s="511"/>
      <c r="L98" s="510" t="s">
        <v>44</v>
      </c>
      <c r="M98" s="510"/>
      <c r="N98" s="510"/>
      <c r="O98" s="510"/>
      <c r="P98" s="510"/>
      <c r="Q98" s="510"/>
      <c r="R98" s="510"/>
      <c r="S98" s="510"/>
    </row>
    <row r="99" spans="1:19" s="162" customFormat="1" ht="37.5" hidden="1" customHeight="1" outlineLevel="1" x14ac:dyDescent="0.35">
      <c r="A99" s="571"/>
      <c r="B99" s="154" t="s">
        <v>8</v>
      </c>
      <c r="C99" s="155" t="s">
        <v>1</v>
      </c>
      <c r="D99" s="156" t="s">
        <v>12</v>
      </c>
      <c r="E99" s="157" t="s">
        <v>2</v>
      </c>
      <c r="F99" s="170" t="s">
        <v>72</v>
      </c>
      <c r="G99" s="449" t="s">
        <v>76</v>
      </c>
      <c r="H99" s="438" t="s">
        <v>77</v>
      </c>
      <c r="I99" s="380" t="s">
        <v>225</v>
      </c>
      <c r="J99" s="380" t="s">
        <v>140</v>
      </c>
      <c r="K99" s="409" t="s">
        <v>226</v>
      </c>
      <c r="L99" s="154" t="s">
        <v>8</v>
      </c>
      <c r="M99" s="171" t="s">
        <v>12</v>
      </c>
      <c r="N99" s="155" t="s">
        <v>73</v>
      </c>
      <c r="O99" s="155" t="s">
        <v>74</v>
      </c>
      <c r="P99" s="159" t="s">
        <v>75</v>
      </c>
      <c r="Q99" s="380" t="s">
        <v>227</v>
      </c>
      <c r="R99" s="380" t="s">
        <v>146</v>
      </c>
      <c r="S99" s="380" t="s">
        <v>228</v>
      </c>
    </row>
    <row r="100" spans="1:19" ht="21" hidden="1" customHeight="1" outlineLevel="1" x14ac:dyDescent="0.3">
      <c r="A100" s="571"/>
      <c r="B100" s="11"/>
      <c r="C100" s="335"/>
      <c r="D100" s="69"/>
      <c r="E100" s="342" t="e">
        <f>C100/Samantekt!M$7</f>
        <v>#DIV/0!</v>
      </c>
      <c r="F100" s="345" t="e">
        <f>C100/Samantekt!$M$8</f>
        <v>#DIV/0!</v>
      </c>
      <c r="G100" s="447">
        <f>C100*0.0000088</f>
        <v>0</v>
      </c>
      <c r="H100" s="454" t="e">
        <f>G100/Samantekt!$M$7</f>
        <v>#DIV/0!</v>
      </c>
      <c r="I100" s="418">
        <f>K91</f>
        <v>0</v>
      </c>
      <c r="J100" s="391" t="e">
        <f>1-(E104/I100)</f>
        <v>#DIV/0!</v>
      </c>
      <c r="K100" s="421">
        <v>0</v>
      </c>
      <c r="L100" s="13"/>
      <c r="M100" s="69"/>
      <c r="N100" s="331"/>
      <c r="O100" s="369" t="e">
        <f>N100/Samantekt!$M$8</f>
        <v>#DIV/0!</v>
      </c>
      <c r="P100" s="484" t="e">
        <f>N100/Samantekt!$M$7</f>
        <v>#DIV/0!</v>
      </c>
      <c r="Q100" s="418">
        <f>S91</f>
        <v>0</v>
      </c>
      <c r="R100" s="391" t="e">
        <f>1-(P104/Q100)</f>
        <v>#DIV/0!</v>
      </c>
      <c r="S100" s="422">
        <v>0</v>
      </c>
    </row>
    <row r="101" spans="1:19" ht="21" hidden="1" customHeight="1" outlineLevel="1" x14ac:dyDescent="0.3">
      <c r="A101" s="571"/>
      <c r="B101" s="14"/>
      <c r="C101" s="335"/>
      <c r="D101" s="69"/>
      <c r="E101" s="342" t="e">
        <f>C101/Samantekt!M$7</f>
        <v>#DIV/0!</v>
      </c>
      <c r="F101" s="345" t="e">
        <f>C101/Samantekt!$M$8</f>
        <v>#DIV/0!</v>
      </c>
      <c r="G101" s="447">
        <f t="shared" ref="G101:G103" si="10">C101*0.0000088</f>
        <v>0</v>
      </c>
      <c r="H101" s="454" t="e">
        <f>G101/Samantekt!$M$7</f>
        <v>#DIV/0!</v>
      </c>
      <c r="I101" s="418"/>
      <c r="J101" s="418"/>
      <c r="K101" s="419"/>
      <c r="L101" s="15"/>
      <c r="M101" s="69"/>
      <c r="N101" s="331"/>
      <c r="O101" s="369" t="e">
        <f>N101/Samantekt!$M$8</f>
        <v>#DIV/0!</v>
      </c>
      <c r="P101" s="484" t="e">
        <f>N101/Samantekt!$M$7</f>
        <v>#DIV/0!</v>
      </c>
      <c r="Q101" s="418"/>
      <c r="R101" s="418"/>
      <c r="S101" s="418"/>
    </row>
    <row r="102" spans="1:19" ht="21" hidden="1" customHeight="1" outlineLevel="1" x14ac:dyDescent="0.3">
      <c r="A102" s="571"/>
      <c r="B102" s="16"/>
      <c r="C102" s="335"/>
      <c r="D102" s="69"/>
      <c r="E102" s="342" t="e">
        <f>C102/Samantekt!M$7</f>
        <v>#DIV/0!</v>
      </c>
      <c r="F102" s="345" t="e">
        <f>C102/Samantekt!$M$8</f>
        <v>#DIV/0!</v>
      </c>
      <c r="G102" s="447">
        <f t="shared" si="10"/>
        <v>0</v>
      </c>
      <c r="H102" s="454" t="e">
        <f>G102/Samantekt!$M$7</f>
        <v>#DIV/0!</v>
      </c>
      <c r="I102" s="418"/>
      <c r="J102" s="418"/>
      <c r="K102" s="419"/>
      <c r="L102" s="13"/>
      <c r="M102" s="69"/>
      <c r="N102" s="331"/>
      <c r="O102" s="369" t="e">
        <f>N102/Samantekt!$M$8</f>
        <v>#DIV/0!</v>
      </c>
      <c r="P102" s="484" t="e">
        <f>N102/Samantekt!$M$7</f>
        <v>#DIV/0!</v>
      </c>
      <c r="Q102" s="418"/>
      <c r="R102" s="418"/>
      <c r="S102" s="418"/>
    </row>
    <row r="103" spans="1:19" ht="21" hidden="1" customHeight="1" outlineLevel="1" x14ac:dyDescent="0.3">
      <c r="A103" s="571"/>
      <c r="B103" s="18"/>
      <c r="C103" s="335"/>
      <c r="D103" s="69"/>
      <c r="E103" s="342" t="e">
        <f>C103/Samantekt!M$7</f>
        <v>#DIV/0!</v>
      </c>
      <c r="F103" s="345" t="e">
        <f>C103/Samantekt!$M$8</f>
        <v>#DIV/0!</v>
      </c>
      <c r="G103" s="447">
        <f t="shared" si="10"/>
        <v>0</v>
      </c>
      <c r="H103" s="454" t="e">
        <f>G103/Samantekt!$M$7</f>
        <v>#DIV/0!</v>
      </c>
      <c r="I103" s="418"/>
      <c r="J103" s="418"/>
      <c r="K103" s="420"/>
      <c r="L103" s="13"/>
      <c r="M103" s="70"/>
      <c r="N103" s="338"/>
      <c r="O103" s="369" t="e">
        <f>N103/Samantekt!$M$8</f>
        <v>#DIV/0!</v>
      </c>
      <c r="P103" s="484" t="e">
        <f>N103/Samantekt!$M$7</f>
        <v>#DIV/0!</v>
      </c>
      <c r="Q103" s="418"/>
      <c r="R103" s="418"/>
      <c r="S103" s="418"/>
    </row>
    <row r="104" spans="1:19" ht="17.25" hidden="1" outlineLevel="1" thickBot="1" x14ac:dyDescent="0.35">
      <c r="A104" s="571"/>
      <c r="B104" s="226" t="s">
        <v>108</v>
      </c>
      <c r="C104" s="217">
        <f>SUM(C100:C103)</f>
        <v>0</v>
      </c>
      <c r="D104" s="218">
        <f>SUM(D100:D103)</f>
        <v>0</v>
      </c>
      <c r="E104" s="364" t="e">
        <f>C104/Samantekt!M7</f>
        <v>#DIV/0!</v>
      </c>
      <c r="F104" s="347" t="e">
        <f>SUM(F100:F103)</f>
        <v>#DIV/0!</v>
      </c>
      <c r="G104" s="347">
        <f>SUM(G100:G103)</f>
        <v>0</v>
      </c>
      <c r="H104" s="454" t="e">
        <f>G104/Samantekt!$M$7</f>
        <v>#DIV/0!</v>
      </c>
      <c r="I104" s="402"/>
      <c r="J104" s="402"/>
      <c r="K104" s="403"/>
      <c r="L104" s="221"/>
      <c r="M104" s="218">
        <f>SUM(M100:M103)</f>
        <v>0</v>
      </c>
      <c r="N104" s="219">
        <f>SUM(N100:N103)</f>
        <v>0</v>
      </c>
      <c r="O104" s="358" t="e">
        <f>SUM(O100:O103)</f>
        <v>#DIV/0!</v>
      </c>
      <c r="P104" s="347" t="e">
        <f>N104/Samantekt!M7</f>
        <v>#DIV/0!</v>
      </c>
      <c r="Q104" s="402"/>
      <c r="R104" s="402"/>
      <c r="S104" s="402"/>
    </row>
    <row r="105" spans="1:19" collapsed="1" x14ac:dyDescent="0.3"/>
  </sheetData>
  <sheetProtection sheet="1" formatCells="0" formatColumns="0" formatRows="0" insertColumns="0" insertRows="0" insertHyperlinks="0" deleteColumns="0" deleteRows="0" sort="0" autoFilter="0" pivotTables="0"/>
  <mergeCells count="30">
    <mergeCell ref="A89:A95"/>
    <mergeCell ref="A98:A104"/>
    <mergeCell ref="A53:A59"/>
    <mergeCell ref="A62:A68"/>
    <mergeCell ref="A71:A77"/>
    <mergeCell ref="A80:A86"/>
    <mergeCell ref="B16:M16"/>
    <mergeCell ref="B25:M25"/>
    <mergeCell ref="A35:A41"/>
    <mergeCell ref="B35:F35"/>
    <mergeCell ref="I35:M35"/>
    <mergeCell ref="A17:A23"/>
    <mergeCell ref="B17:F17"/>
    <mergeCell ref="I17:M17"/>
    <mergeCell ref="A44:A50"/>
    <mergeCell ref="B44:F44"/>
    <mergeCell ref="I44:M44"/>
    <mergeCell ref="B34:M34"/>
    <mergeCell ref="B2:B4"/>
    <mergeCell ref="B5:F5"/>
    <mergeCell ref="B7:M7"/>
    <mergeCell ref="C4:M4"/>
    <mergeCell ref="C2:M3"/>
    <mergeCell ref="B43:M43"/>
    <mergeCell ref="A26:A32"/>
    <mergeCell ref="B26:F26"/>
    <mergeCell ref="I26:M26"/>
    <mergeCell ref="A8:A14"/>
    <mergeCell ref="B8:F8"/>
    <mergeCell ref="I8:M8"/>
  </mergeCells>
  <conditionalFormatting sqref="E10 E13:E14">
    <cfRule type="containsErrors" dxfId="3768" priority="1756">
      <formula>ISERROR(E10)</formula>
    </cfRule>
  </conditionalFormatting>
  <conditionalFormatting sqref="E14">
    <cfRule type="containsErrors" dxfId="3767" priority="1755">
      <formula>ISERROR(E14)</formula>
    </cfRule>
  </conditionalFormatting>
  <conditionalFormatting sqref="E11">
    <cfRule type="containsErrors" dxfId="3766" priority="1751">
      <formula>ISERROR(E11)</formula>
    </cfRule>
  </conditionalFormatting>
  <conditionalFormatting sqref="M14">
    <cfRule type="containsErrors" dxfId="3765" priority="1742">
      <formula>ISERROR(M14)</formula>
    </cfRule>
  </conditionalFormatting>
  <conditionalFormatting sqref="E12">
    <cfRule type="containsErrors" dxfId="3764" priority="1749">
      <formula>ISERROR(E12)</formula>
    </cfRule>
  </conditionalFormatting>
  <conditionalFormatting sqref="M10 M13">
    <cfRule type="containsErrors" dxfId="3763" priority="1740">
      <formula>ISERROR(M10)</formula>
    </cfRule>
  </conditionalFormatting>
  <conditionalFormatting sqref="C14:H14 K14:M14 L10:M13 E10:F13 O54:P54 L105:M1048576">
    <cfRule type="cellIs" dxfId="3762" priority="1747" operator="equal">
      <formula>0</formula>
    </cfRule>
  </conditionalFormatting>
  <conditionalFormatting sqref="F10:F13">
    <cfRule type="cellIs" dxfId="3761" priority="1461" operator="equal">
      <formula>0</formula>
    </cfRule>
    <cfRule type="cellIs" dxfId="3760" priority="1746" operator="equal">
      <formula>0</formula>
    </cfRule>
  </conditionalFormatting>
  <conditionalFormatting sqref="E10:E14">
    <cfRule type="containsErrors" dxfId="3759" priority="1512">
      <formula>ISERROR(E10)</formula>
    </cfRule>
    <cfRule type="containsErrors" dxfId="3758" priority="1743">
      <formula>ISERROR(E10)</formula>
    </cfRule>
  </conditionalFormatting>
  <conditionalFormatting sqref="M12">
    <cfRule type="containsErrors" dxfId="3757" priority="1738">
      <formula>ISERROR(M12)</formula>
    </cfRule>
  </conditionalFormatting>
  <conditionalFormatting sqref="M11">
    <cfRule type="containsErrors" dxfId="3756" priority="1739">
      <formula>ISERROR(M11)</formula>
    </cfRule>
  </conditionalFormatting>
  <conditionalFormatting sqref="M14">
    <cfRule type="containsErrors" dxfId="3755" priority="1741">
      <formula>ISERROR(M14)</formula>
    </cfRule>
  </conditionalFormatting>
  <conditionalFormatting sqref="L10:L13">
    <cfRule type="cellIs" dxfId="3754" priority="1737" operator="equal">
      <formula>0</formula>
    </cfRule>
  </conditionalFormatting>
  <conditionalFormatting sqref="M10:M14">
    <cfRule type="containsErrors" dxfId="3753" priority="1552">
      <formula>ISERROR(M10)</formula>
    </cfRule>
    <cfRule type="containsErrors" dxfId="3752" priority="1733">
      <formula>ISERROR(M10)</formula>
    </cfRule>
    <cfRule type="containsErrors" dxfId="3751" priority="1736">
      <formula>ISERROR(M10)</formula>
    </cfRule>
  </conditionalFormatting>
  <conditionalFormatting sqref="M11">
    <cfRule type="containsErrors" dxfId="3750" priority="1735">
      <formula>ISERROR(M11)</formula>
    </cfRule>
  </conditionalFormatting>
  <conditionalFormatting sqref="M12">
    <cfRule type="containsErrors" dxfId="3749" priority="1734">
      <formula>ISERROR(M12)</formula>
    </cfRule>
  </conditionalFormatting>
  <conditionalFormatting sqref="E10">
    <cfRule type="containsErrors" dxfId="3748" priority="1732">
      <formula>ISERROR(E10)</formula>
    </cfRule>
  </conditionalFormatting>
  <conditionalFormatting sqref="F10">
    <cfRule type="containsErrors" dxfId="3747" priority="1644">
      <formula>ISERROR(F10)</formula>
    </cfRule>
  </conditionalFormatting>
  <conditionalFormatting sqref="F11">
    <cfRule type="containsErrors" dxfId="3746" priority="1643">
      <formula>ISERROR(F11)</formula>
    </cfRule>
  </conditionalFormatting>
  <conditionalFormatting sqref="F12">
    <cfRule type="containsErrors" dxfId="3745" priority="1642">
      <formula>ISERROR(F12)</formula>
    </cfRule>
  </conditionalFormatting>
  <conditionalFormatting sqref="F13">
    <cfRule type="containsErrors" dxfId="3744" priority="1641">
      <formula>ISERROR(F13)</formula>
    </cfRule>
  </conditionalFormatting>
  <conditionalFormatting sqref="F14:H14">
    <cfRule type="containsErrors" dxfId="3743" priority="1640">
      <formula>ISERROR(F14)</formula>
    </cfRule>
  </conditionalFormatting>
  <conditionalFormatting sqref="M11">
    <cfRule type="containsErrors" dxfId="3742" priority="1639">
      <formula>ISERROR(M11)</formula>
    </cfRule>
  </conditionalFormatting>
  <conditionalFormatting sqref="M12">
    <cfRule type="containsErrors" dxfId="3741" priority="1638">
      <formula>ISERROR(M12)</formula>
    </cfRule>
  </conditionalFormatting>
  <conditionalFormatting sqref="M14">
    <cfRule type="containsErrors" dxfId="3740" priority="1637">
      <formula>ISERROR(M14)</formula>
    </cfRule>
  </conditionalFormatting>
  <conditionalFormatting sqref="E19 E22">
    <cfRule type="containsErrors" dxfId="3739" priority="1636">
      <formula>ISERROR(E19)</formula>
    </cfRule>
  </conditionalFormatting>
  <conditionalFormatting sqref="E20">
    <cfRule type="containsErrors" dxfId="3738" priority="1634">
      <formula>ISERROR(E20)</formula>
    </cfRule>
  </conditionalFormatting>
  <conditionalFormatting sqref="E21">
    <cfRule type="containsErrors" dxfId="3737" priority="1633">
      <formula>ISERROR(E21)</formula>
    </cfRule>
  </conditionalFormatting>
  <conditionalFormatting sqref="M19 M22">
    <cfRule type="containsErrors" dxfId="3736" priority="1626">
      <formula>ISERROR(M19)</formula>
    </cfRule>
  </conditionalFormatting>
  <conditionalFormatting sqref="M19:M22 E19:E22">
    <cfRule type="cellIs" dxfId="3735" priority="1632" operator="equal">
      <formula>0</formula>
    </cfRule>
  </conditionalFormatting>
  <conditionalFormatting sqref="E19:E22">
    <cfRule type="containsErrors" dxfId="3734" priority="1555">
      <formula>ISERROR(E19)</formula>
    </cfRule>
    <cfRule type="containsErrors" dxfId="3733" priority="1629">
      <formula>ISERROR(E19)</formula>
    </cfRule>
  </conditionalFormatting>
  <conditionalFormatting sqref="M21">
    <cfRule type="containsErrors" dxfId="3732" priority="1624">
      <formula>ISERROR(M21)</formula>
    </cfRule>
  </conditionalFormatting>
  <conditionalFormatting sqref="M20">
    <cfRule type="containsErrors" dxfId="3731" priority="1625">
      <formula>ISERROR(M20)</formula>
    </cfRule>
  </conditionalFormatting>
  <conditionalFormatting sqref="M19:M22">
    <cfRule type="containsErrors" dxfId="3730" priority="1551">
      <formula>ISERROR(M19)</formula>
    </cfRule>
    <cfRule type="containsErrors" dxfId="3729" priority="1619">
      <formula>ISERROR(M19)</formula>
    </cfRule>
    <cfRule type="containsErrors" dxfId="3728" priority="1622">
      <formula>ISERROR(M19)</formula>
    </cfRule>
  </conditionalFormatting>
  <conditionalFormatting sqref="M20">
    <cfRule type="containsErrors" dxfId="3727" priority="1621">
      <formula>ISERROR(M20)</formula>
    </cfRule>
  </conditionalFormatting>
  <conditionalFormatting sqref="M21">
    <cfRule type="containsErrors" dxfId="3726" priority="1620">
      <formula>ISERROR(M21)</formula>
    </cfRule>
  </conditionalFormatting>
  <conditionalFormatting sqref="E19">
    <cfRule type="containsErrors" dxfId="3725" priority="1618">
      <formula>ISERROR(E19)</formula>
    </cfRule>
  </conditionalFormatting>
  <conditionalFormatting sqref="M20">
    <cfRule type="containsErrors" dxfId="3724" priority="1612">
      <formula>ISERROR(M20)</formula>
    </cfRule>
  </conditionalFormatting>
  <conditionalFormatting sqref="M21">
    <cfRule type="containsErrors" dxfId="3723" priority="1611">
      <formula>ISERROR(M21)</formula>
    </cfRule>
  </conditionalFormatting>
  <conditionalFormatting sqref="M28 M31">
    <cfRule type="containsErrors" dxfId="3722" priority="1599">
      <formula>ISERROR(M28)</formula>
    </cfRule>
  </conditionalFormatting>
  <conditionalFormatting sqref="M28:M31">
    <cfRule type="cellIs" dxfId="3721" priority="1605" operator="equal">
      <formula>0</formula>
    </cfRule>
  </conditionalFormatting>
  <conditionalFormatting sqref="M30">
    <cfRule type="containsErrors" dxfId="3720" priority="1597">
      <formula>ISERROR(M30)</formula>
    </cfRule>
  </conditionalFormatting>
  <conditionalFormatting sqref="M29">
    <cfRule type="containsErrors" dxfId="3719" priority="1598">
      <formula>ISERROR(M29)</formula>
    </cfRule>
  </conditionalFormatting>
  <conditionalFormatting sqref="M28:M31">
    <cfRule type="containsErrors" dxfId="3718" priority="1550">
      <formula>ISERROR(M28)</formula>
    </cfRule>
    <cfRule type="containsErrors" dxfId="3717" priority="1592">
      <formula>ISERROR(M28)</formula>
    </cfRule>
    <cfRule type="containsErrors" dxfId="3716" priority="1595">
      <formula>ISERROR(M28)</formula>
    </cfRule>
  </conditionalFormatting>
  <conditionalFormatting sqref="M29">
    <cfRule type="containsErrors" dxfId="3715" priority="1594">
      <formula>ISERROR(M29)</formula>
    </cfRule>
  </conditionalFormatting>
  <conditionalFormatting sqref="M30">
    <cfRule type="containsErrors" dxfId="3714" priority="1593">
      <formula>ISERROR(M30)</formula>
    </cfRule>
  </conditionalFormatting>
  <conditionalFormatting sqref="M29">
    <cfRule type="containsErrors" dxfId="3713" priority="1585">
      <formula>ISERROR(M29)</formula>
    </cfRule>
  </conditionalFormatting>
  <conditionalFormatting sqref="M30">
    <cfRule type="containsErrors" dxfId="3712" priority="1584">
      <formula>ISERROR(M30)</formula>
    </cfRule>
  </conditionalFormatting>
  <conditionalFormatting sqref="M39">
    <cfRule type="containsErrors" dxfId="3711" priority="1538">
      <formula>ISERROR(M39)</formula>
    </cfRule>
  </conditionalFormatting>
  <conditionalFormatting sqref="M28 M31">
    <cfRule type="containsErrors" dxfId="3710" priority="1348">
      <formula>ISERROR(M28)</formula>
    </cfRule>
  </conditionalFormatting>
  <conditionalFormatting sqref="L10:L14">
    <cfRule type="containsErrors" dxfId="3709" priority="1535">
      <formula>ISERROR(L10)</formula>
    </cfRule>
  </conditionalFormatting>
  <conditionalFormatting sqref="M38">
    <cfRule type="containsErrors" dxfId="3708" priority="1333">
      <formula>ISERROR(M38)</formula>
    </cfRule>
  </conditionalFormatting>
  <conditionalFormatting sqref="M37 M40">
    <cfRule type="containsErrors" dxfId="3707" priority="1546">
      <formula>ISERROR(M37)</formula>
    </cfRule>
  </conditionalFormatting>
  <conditionalFormatting sqref="M37:M40">
    <cfRule type="cellIs" dxfId="3706" priority="1549" operator="equal">
      <formula>0</formula>
    </cfRule>
  </conditionalFormatting>
  <conditionalFormatting sqref="M39">
    <cfRule type="containsErrors" dxfId="3705" priority="1544">
      <formula>ISERROR(M39)</formula>
    </cfRule>
  </conditionalFormatting>
  <conditionalFormatting sqref="M38">
    <cfRule type="containsErrors" dxfId="3704" priority="1545">
      <formula>ISERROR(M38)</formula>
    </cfRule>
  </conditionalFormatting>
  <conditionalFormatting sqref="M37:M40">
    <cfRule type="containsErrors" dxfId="3703" priority="1536">
      <formula>ISERROR(M37)</formula>
    </cfRule>
    <cfRule type="containsErrors" dxfId="3702" priority="1540">
      <formula>ISERROR(M37)</formula>
    </cfRule>
    <cfRule type="containsErrors" dxfId="3701" priority="1543">
      <formula>ISERROR(M37)</formula>
    </cfRule>
  </conditionalFormatting>
  <conditionalFormatting sqref="M38">
    <cfRule type="containsErrors" dxfId="3700" priority="1542">
      <formula>ISERROR(M38)</formula>
    </cfRule>
  </conditionalFormatting>
  <conditionalFormatting sqref="M39">
    <cfRule type="containsErrors" dxfId="3699" priority="1541">
      <formula>ISERROR(M39)</formula>
    </cfRule>
  </conditionalFormatting>
  <conditionalFormatting sqref="M38">
    <cfRule type="containsErrors" dxfId="3698" priority="1539">
      <formula>ISERROR(M38)</formula>
    </cfRule>
  </conditionalFormatting>
  <conditionalFormatting sqref="L10:L14">
    <cfRule type="containsErrors" dxfId="3697" priority="1532">
      <formula>ISERROR(L10)</formula>
    </cfRule>
    <cfRule type="containsErrors" dxfId="3696" priority="1533">
      <formula>ISERROR(L10)</formula>
    </cfRule>
    <cfRule type="containsErrors" dxfId="3695" priority="1534">
      <formula>ISERROR(L10)</formula>
    </cfRule>
  </conditionalFormatting>
  <conditionalFormatting sqref="L19:L22">
    <cfRule type="cellIs" dxfId="3694" priority="1531" operator="equal">
      <formula>0</formula>
    </cfRule>
  </conditionalFormatting>
  <conditionalFormatting sqref="L19:L22">
    <cfRule type="cellIs" dxfId="3693" priority="1530" operator="equal">
      <formula>0</formula>
    </cfRule>
  </conditionalFormatting>
  <conditionalFormatting sqref="L19:L22">
    <cfRule type="containsErrors" dxfId="3692" priority="1529">
      <formula>ISERROR(L19)</formula>
    </cfRule>
  </conditionalFormatting>
  <conditionalFormatting sqref="L19:L22">
    <cfRule type="containsErrors" dxfId="3691" priority="1526">
      <formula>ISERROR(L19)</formula>
    </cfRule>
    <cfRule type="containsErrors" dxfId="3690" priority="1527">
      <formula>ISERROR(L19)</formula>
    </cfRule>
    <cfRule type="containsErrors" dxfId="3689" priority="1528">
      <formula>ISERROR(L19)</formula>
    </cfRule>
  </conditionalFormatting>
  <conditionalFormatting sqref="L28:L31">
    <cfRule type="cellIs" dxfId="3688" priority="1525" operator="equal">
      <formula>0</formula>
    </cfRule>
  </conditionalFormatting>
  <conditionalFormatting sqref="L28:L31">
    <cfRule type="cellIs" dxfId="3687" priority="1524" operator="equal">
      <formula>0</formula>
    </cfRule>
  </conditionalFormatting>
  <conditionalFormatting sqref="L28:L31">
    <cfRule type="containsErrors" dxfId="3686" priority="1523">
      <formula>ISERROR(L28)</formula>
    </cfRule>
  </conditionalFormatting>
  <conditionalFormatting sqref="L28:L31">
    <cfRule type="containsErrors" dxfId="3685" priority="1520">
      <formula>ISERROR(L28)</formula>
    </cfRule>
    <cfRule type="containsErrors" dxfId="3684" priority="1521">
      <formula>ISERROR(L28)</formula>
    </cfRule>
    <cfRule type="containsErrors" dxfId="3683" priority="1522">
      <formula>ISERROR(L28)</formula>
    </cfRule>
  </conditionalFormatting>
  <conditionalFormatting sqref="L37:L40">
    <cfRule type="cellIs" dxfId="3682" priority="1519" operator="equal">
      <formula>0</formula>
    </cfRule>
  </conditionalFormatting>
  <conditionalFormatting sqref="L37:L40">
    <cfRule type="cellIs" dxfId="3681" priority="1518" operator="equal">
      <formula>0</formula>
    </cfRule>
  </conditionalFormatting>
  <conditionalFormatting sqref="L37:L40">
    <cfRule type="containsErrors" dxfId="3680" priority="1517">
      <formula>ISERROR(L37)</formula>
    </cfRule>
  </conditionalFormatting>
  <conditionalFormatting sqref="L37:L40">
    <cfRule type="containsErrors" dxfId="3679" priority="1514">
      <formula>ISERROR(L37)</formula>
    </cfRule>
    <cfRule type="containsErrors" dxfId="3678" priority="1515">
      <formula>ISERROR(L37)</formula>
    </cfRule>
    <cfRule type="containsErrors" dxfId="3677" priority="1516">
      <formula>ISERROR(L37)</formula>
    </cfRule>
  </conditionalFormatting>
  <conditionalFormatting sqref="E10">
    <cfRule type="containsErrors" dxfId="3676" priority="1513">
      <formula>ISERROR(E10)</formula>
    </cfRule>
  </conditionalFormatting>
  <conditionalFormatting sqref="F10 F13">
    <cfRule type="containsErrors" dxfId="3675" priority="1511">
      <formula>ISERROR(F10)</formula>
    </cfRule>
  </conditionalFormatting>
  <conditionalFormatting sqref="F11">
    <cfRule type="containsErrors" dxfId="3674" priority="1510">
      <formula>ISERROR(F11)</formula>
    </cfRule>
  </conditionalFormatting>
  <conditionalFormatting sqref="F12">
    <cfRule type="containsErrors" dxfId="3673" priority="1509">
      <formula>ISERROR(F12)</formula>
    </cfRule>
  </conditionalFormatting>
  <conditionalFormatting sqref="F10:F13">
    <cfRule type="containsErrors" dxfId="3672" priority="1505">
      <formula>ISERROR(F10)</formula>
    </cfRule>
    <cfRule type="containsErrors" dxfId="3671" priority="1508">
      <formula>ISERROR(F10)</formula>
    </cfRule>
  </conditionalFormatting>
  <conditionalFormatting sqref="F10">
    <cfRule type="containsErrors" dxfId="3670" priority="1507">
      <formula>ISERROR(F10)</formula>
    </cfRule>
  </conditionalFormatting>
  <conditionalFormatting sqref="F10">
    <cfRule type="containsErrors" dxfId="3669" priority="1506">
      <formula>ISERROR(F10)</formula>
    </cfRule>
  </conditionalFormatting>
  <conditionalFormatting sqref="M37 M40">
    <cfRule type="containsErrors" dxfId="3668" priority="1306">
      <formula>ISERROR(M37)</formula>
    </cfRule>
  </conditionalFormatting>
  <conditionalFormatting sqref="M39">
    <cfRule type="containsErrors" dxfId="3667" priority="1304">
      <formula>ISERROR(M39)</formula>
    </cfRule>
  </conditionalFormatting>
  <conditionalFormatting sqref="M47">
    <cfRule type="containsErrors" dxfId="3666" priority="1210">
      <formula>ISERROR(M47)</formula>
    </cfRule>
  </conditionalFormatting>
  <conditionalFormatting sqref="E49">
    <cfRule type="containsErrors" dxfId="3665" priority="1156">
      <formula>ISERROR(E49)</formula>
    </cfRule>
    <cfRule type="containsErrors" dxfId="3664" priority="1215">
      <formula>ISERROR(E49)</formula>
    </cfRule>
  </conditionalFormatting>
  <conditionalFormatting sqref="M38">
    <cfRule type="containsErrors" dxfId="3663" priority="1305">
      <formula>ISERROR(M38)</formula>
    </cfRule>
  </conditionalFormatting>
  <conditionalFormatting sqref="M46 M49">
    <cfRule type="containsErrors" dxfId="3662" priority="1211">
      <formula>ISERROR(M46)</formula>
    </cfRule>
  </conditionalFormatting>
  <conditionalFormatting sqref="E46">
    <cfRule type="containsErrors" dxfId="3661" priority="1217">
      <formula>ISERROR(E46)</formula>
    </cfRule>
  </conditionalFormatting>
  <conditionalFormatting sqref="J14">
    <cfRule type="cellIs" dxfId="3660" priority="1465" operator="equal">
      <formula>0</formula>
    </cfRule>
  </conditionalFormatting>
  <conditionalFormatting sqref="L10:L13">
    <cfRule type="cellIs" dxfId="3659" priority="1448" operator="equal">
      <formula>0</formula>
    </cfRule>
    <cfRule type="cellIs" dxfId="3658" priority="1460" operator="equal">
      <formula>0</formula>
    </cfRule>
  </conditionalFormatting>
  <conditionalFormatting sqref="L10">
    <cfRule type="containsErrors" dxfId="3657" priority="1459">
      <formula>ISERROR(L10)</formula>
    </cfRule>
  </conditionalFormatting>
  <conditionalFormatting sqref="L11">
    <cfRule type="containsErrors" dxfId="3656" priority="1458">
      <formula>ISERROR(L11)</formula>
    </cfRule>
  </conditionalFormatting>
  <conditionalFormatting sqref="L12">
    <cfRule type="containsErrors" dxfId="3655" priority="1457">
      <formula>ISERROR(L12)</formula>
    </cfRule>
  </conditionalFormatting>
  <conditionalFormatting sqref="L13">
    <cfRule type="containsErrors" dxfId="3654" priority="1456">
      <formula>ISERROR(L13)</formula>
    </cfRule>
  </conditionalFormatting>
  <conditionalFormatting sqref="L10 L13">
    <cfRule type="containsErrors" dxfId="3653" priority="1455">
      <formula>ISERROR(L10)</formula>
    </cfRule>
  </conditionalFormatting>
  <conditionalFormatting sqref="L11">
    <cfRule type="containsErrors" dxfId="3652" priority="1454">
      <formula>ISERROR(L11)</formula>
    </cfRule>
  </conditionalFormatting>
  <conditionalFormatting sqref="L12">
    <cfRule type="containsErrors" dxfId="3651" priority="1453">
      <formula>ISERROR(L12)</formula>
    </cfRule>
  </conditionalFormatting>
  <conditionalFormatting sqref="L10:L13">
    <cfRule type="containsErrors" dxfId="3650" priority="1449">
      <formula>ISERROR(L10)</formula>
    </cfRule>
    <cfRule type="containsErrors" dxfId="3649" priority="1452">
      <formula>ISERROR(L10)</formula>
    </cfRule>
  </conditionalFormatting>
  <conditionalFormatting sqref="L10">
    <cfRule type="containsErrors" dxfId="3648" priority="1451">
      <formula>ISERROR(L10)</formula>
    </cfRule>
  </conditionalFormatting>
  <conditionalFormatting sqref="L10">
    <cfRule type="containsErrors" dxfId="3647" priority="1450">
      <formula>ISERROR(L10)</formula>
    </cfRule>
  </conditionalFormatting>
  <conditionalFormatting sqref="L10">
    <cfRule type="containsErrors" dxfId="3646" priority="1447">
      <formula>ISERROR(L10)</formula>
    </cfRule>
  </conditionalFormatting>
  <conditionalFormatting sqref="L10">
    <cfRule type="containsErrors" dxfId="3645" priority="1446">
      <formula>ISERROR(L10)</formula>
    </cfRule>
  </conditionalFormatting>
  <conditionalFormatting sqref="L1:M1 L8:M15 L17:M22 L26:M31 L35:M40 L24:M24 L33:M33 L42:M42 L5:M6">
    <cfRule type="cellIs" dxfId="3644" priority="1445" operator="equal">
      <formula>0</formula>
    </cfRule>
  </conditionalFormatting>
  <conditionalFormatting sqref="L10">
    <cfRule type="containsErrors" dxfId="3643" priority="1444">
      <formula>ISERROR(L10)</formula>
    </cfRule>
  </conditionalFormatting>
  <conditionalFormatting sqref="L10">
    <cfRule type="containsErrors" dxfId="3642" priority="1441">
      <formula>ISERROR(L10)</formula>
    </cfRule>
    <cfRule type="containsErrors" dxfId="3641" priority="1442">
      <formula>ISERROR(L10)</formula>
    </cfRule>
    <cfRule type="containsErrors" dxfId="3640" priority="1443">
      <formula>ISERROR(L10)</formula>
    </cfRule>
  </conditionalFormatting>
  <conditionalFormatting sqref="E31">
    <cfRule type="containsErrors" dxfId="3639" priority="1389">
      <formula>ISERROR(E31)</formula>
    </cfRule>
  </conditionalFormatting>
  <conditionalFormatting sqref="E37">
    <cfRule type="containsErrors" dxfId="3638" priority="1388">
      <formula>ISERROR(E37)</formula>
    </cfRule>
  </conditionalFormatting>
  <conditionalFormatting sqref="E38">
    <cfRule type="containsErrors" dxfId="3637" priority="1387">
      <formula>ISERROR(E38)</formula>
    </cfRule>
  </conditionalFormatting>
  <conditionalFormatting sqref="E39">
    <cfRule type="containsErrors" dxfId="3636" priority="1386">
      <formula>ISERROR(E39)</formula>
    </cfRule>
  </conditionalFormatting>
  <conditionalFormatting sqref="E28">
    <cfRule type="containsErrors" dxfId="3635" priority="1391">
      <formula>ISERROR(E28)</formula>
    </cfRule>
  </conditionalFormatting>
  <conditionalFormatting sqref="E13">
    <cfRule type="containsErrors" dxfId="3634" priority="1148">
      <formula>ISERROR(E13)</formula>
    </cfRule>
    <cfRule type="containsErrors" dxfId="3633" priority="1398">
      <formula>ISERROR(E13)</formula>
    </cfRule>
  </conditionalFormatting>
  <conditionalFormatting sqref="E28 E31">
    <cfRule type="containsErrors" dxfId="3632" priority="1397">
      <formula>ISERROR(E28)</formula>
    </cfRule>
  </conditionalFormatting>
  <conditionalFormatting sqref="E29">
    <cfRule type="containsErrors" dxfId="3631" priority="1396">
      <formula>ISERROR(E29)</formula>
    </cfRule>
  </conditionalFormatting>
  <conditionalFormatting sqref="E30">
    <cfRule type="containsErrors" dxfId="3630" priority="1395">
      <formula>ISERROR(E30)</formula>
    </cfRule>
  </conditionalFormatting>
  <conditionalFormatting sqref="E28:E31">
    <cfRule type="cellIs" dxfId="3629" priority="1394" operator="equal">
      <formula>0</formula>
    </cfRule>
  </conditionalFormatting>
  <conditionalFormatting sqref="E28:E31">
    <cfRule type="containsErrors" dxfId="3628" priority="1390">
      <formula>ISERROR(E28)</formula>
    </cfRule>
    <cfRule type="containsErrors" dxfId="3627" priority="1393">
      <formula>ISERROR(E28)</formula>
    </cfRule>
  </conditionalFormatting>
  <conditionalFormatting sqref="E28">
    <cfRule type="containsErrors" dxfId="3626" priority="1392">
      <formula>ISERROR(E28)</formula>
    </cfRule>
  </conditionalFormatting>
  <conditionalFormatting sqref="M39">
    <cfRule type="containsErrors" dxfId="3625" priority="1298">
      <formula>ISERROR(M39)</formula>
    </cfRule>
  </conditionalFormatting>
  <conditionalFormatting sqref="E37:E39">
    <cfRule type="cellIs" dxfId="3624" priority="1385" operator="equal">
      <formula>0</formula>
    </cfRule>
  </conditionalFormatting>
  <conditionalFormatting sqref="E37:E39">
    <cfRule type="containsErrors" dxfId="3623" priority="1381">
      <formula>ISERROR(E37)</formula>
    </cfRule>
    <cfRule type="containsErrors" dxfId="3622" priority="1384">
      <formula>ISERROR(E37)</formula>
    </cfRule>
  </conditionalFormatting>
  <conditionalFormatting sqref="E37">
    <cfRule type="containsErrors" dxfId="3621" priority="1383">
      <formula>ISERROR(E37)</formula>
    </cfRule>
  </conditionalFormatting>
  <conditionalFormatting sqref="E37">
    <cfRule type="containsErrors" dxfId="3620" priority="1382">
      <formula>ISERROR(E37)</formula>
    </cfRule>
  </conditionalFormatting>
  <conditionalFormatting sqref="M19 M22">
    <cfRule type="containsErrors" dxfId="3619" priority="1376">
      <formula>ISERROR(M19)</formula>
    </cfRule>
  </conditionalFormatting>
  <conditionalFormatting sqref="M19:M22">
    <cfRule type="cellIs" dxfId="3618" priority="1379" operator="equal">
      <formula>0</formula>
    </cfRule>
  </conditionalFormatting>
  <conditionalFormatting sqref="M21">
    <cfRule type="containsErrors" dxfId="3617" priority="1374">
      <formula>ISERROR(M21)</formula>
    </cfRule>
  </conditionalFormatting>
  <conditionalFormatting sqref="M20">
    <cfRule type="containsErrors" dxfId="3616" priority="1375">
      <formula>ISERROR(M20)</formula>
    </cfRule>
  </conditionalFormatting>
  <conditionalFormatting sqref="M19:M22">
    <cfRule type="containsErrors" dxfId="3615" priority="1366">
      <formula>ISERROR(M19)</formula>
    </cfRule>
    <cfRule type="containsErrors" dxfId="3614" priority="1370">
      <formula>ISERROR(M19)</formula>
    </cfRule>
    <cfRule type="containsErrors" dxfId="3613" priority="1373">
      <formula>ISERROR(M19)</formula>
    </cfRule>
  </conditionalFormatting>
  <conditionalFormatting sqref="M20">
    <cfRule type="containsErrors" dxfId="3612" priority="1372">
      <formula>ISERROR(M20)</formula>
    </cfRule>
  </conditionalFormatting>
  <conditionalFormatting sqref="M21">
    <cfRule type="containsErrors" dxfId="3611" priority="1371">
      <formula>ISERROR(M21)</formula>
    </cfRule>
  </conditionalFormatting>
  <conditionalFormatting sqref="M20">
    <cfRule type="containsErrors" dxfId="3610" priority="1369">
      <formula>ISERROR(M20)</formula>
    </cfRule>
  </conditionalFormatting>
  <conditionalFormatting sqref="M21">
    <cfRule type="containsErrors" dxfId="3609" priority="1368">
      <formula>ISERROR(M21)</formula>
    </cfRule>
  </conditionalFormatting>
  <conditionalFormatting sqref="M28 M31">
    <cfRule type="containsErrors" dxfId="3608" priority="1362">
      <formula>ISERROR(M28)</formula>
    </cfRule>
  </conditionalFormatting>
  <conditionalFormatting sqref="M28:M31">
    <cfRule type="cellIs" dxfId="3607" priority="1365" operator="equal">
      <formula>0</formula>
    </cfRule>
  </conditionalFormatting>
  <conditionalFormatting sqref="M30">
    <cfRule type="containsErrors" dxfId="3606" priority="1360">
      <formula>ISERROR(M30)</formula>
    </cfRule>
  </conditionalFormatting>
  <conditionalFormatting sqref="M29">
    <cfRule type="containsErrors" dxfId="3605" priority="1361">
      <formula>ISERROR(M29)</formula>
    </cfRule>
  </conditionalFormatting>
  <conditionalFormatting sqref="M28:M31">
    <cfRule type="containsErrors" dxfId="3604" priority="1352">
      <formula>ISERROR(M28)</formula>
    </cfRule>
    <cfRule type="containsErrors" dxfId="3603" priority="1356">
      <formula>ISERROR(M28)</formula>
    </cfRule>
    <cfRule type="containsErrors" dxfId="3602" priority="1359">
      <formula>ISERROR(M28)</formula>
    </cfRule>
  </conditionalFormatting>
  <conditionalFormatting sqref="M29">
    <cfRule type="containsErrors" dxfId="3601" priority="1358">
      <formula>ISERROR(M29)</formula>
    </cfRule>
  </conditionalFormatting>
  <conditionalFormatting sqref="M30">
    <cfRule type="containsErrors" dxfId="3600" priority="1357">
      <formula>ISERROR(M30)</formula>
    </cfRule>
  </conditionalFormatting>
  <conditionalFormatting sqref="M29">
    <cfRule type="containsErrors" dxfId="3599" priority="1355">
      <formula>ISERROR(M29)</formula>
    </cfRule>
  </conditionalFormatting>
  <conditionalFormatting sqref="M30">
    <cfRule type="containsErrors" dxfId="3598" priority="1354">
      <formula>ISERROR(M30)</formula>
    </cfRule>
  </conditionalFormatting>
  <conditionalFormatting sqref="M28:M31">
    <cfRule type="cellIs" dxfId="3597" priority="1351" operator="equal">
      <formula>0</formula>
    </cfRule>
  </conditionalFormatting>
  <conditionalFormatting sqref="M30">
    <cfRule type="containsErrors" dxfId="3596" priority="1346">
      <formula>ISERROR(M30)</formula>
    </cfRule>
  </conditionalFormatting>
  <conditionalFormatting sqref="M29">
    <cfRule type="containsErrors" dxfId="3595" priority="1347">
      <formula>ISERROR(M29)</formula>
    </cfRule>
  </conditionalFormatting>
  <conditionalFormatting sqref="M28:M31">
    <cfRule type="containsErrors" dxfId="3594" priority="1338">
      <formula>ISERROR(M28)</formula>
    </cfRule>
    <cfRule type="containsErrors" dxfId="3593" priority="1342">
      <formula>ISERROR(M28)</formula>
    </cfRule>
    <cfRule type="containsErrors" dxfId="3592" priority="1345">
      <formula>ISERROR(M28)</formula>
    </cfRule>
  </conditionalFormatting>
  <conditionalFormatting sqref="M29">
    <cfRule type="containsErrors" dxfId="3591" priority="1344">
      <formula>ISERROR(M29)</formula>
    </cfRule>
  </conditionalFormatting>
  <conditionalFormatting sqref="M30">
    <cfRule type="containsErrors" dxfId="3590" priority="1343">
      <formula>ISERROR(M30)</formula>
    </cfRule>
  </conditionalFormatting>
  <conditionalFormatting sqref="M29">
    <cfRule type="containsErrors" dxfId="3589" priority="1341">
      <formula>ISERROR(M29)</formula>
    </cfRule>
  </conditionalFormatting>
  <conditionalFormatting sqref="M30">
    <cfRule type="containsErrors" dxfId="3588" priority="1340">
      <formula>ISERROR(M30)</formula>
    </cfRule>
  </conditionalFormatting>
  <conditionalFormatting sqref="M37 M40">
    <cfRule type="containsErrors" dxfId="3587" priority="1334">
      <formula>ISERROR(M37)</formula>
    </cfRule>
  </conditionalFormatting>
  <conditionalFormatting sqref="M37:M40">
    <cfRule type="cellIs" dxfId="3586" priority="1337" operator="equal">
      <formula>0</formula>
    </cfRule>
  </conditionalFormatting>
  <conditionalFormatting sqref="M39">
    <cfRule type="containsErrors" dxfId="3585" priority="1332">
      <formula>ISERROR(M39)</formula>
    </cfRule>
  </conditionalFormatting>
  <conditionalFormatting sqref="M37:M40">
    <cfRule type="containsErrors" dxfId="3584" priority="1324">
      <formula>ISERROR(M37)</formula>
    </cfRule>
    <cfRule type="containsErrors" dxfId="3583" priority="1328">
      <formula>ISERROR(M37)</formula>
    </cfRule>
    <cfRule type="containsErrors" dxfId="3582" priority="1331">
      <formula>ISERROR(M37)</formula>
    </cfRule>
  </conditionalFormatting>
  <conditionalFormatting sqref="M38">
    <cfRule type="containsErrors" dxfId="3581" priority="1330">
      <formula>ISERROR(M38)</formula>
    </cfRule>
  </conditionalFormatting>
  <conditionalFormatting sqref="M39">
    <cfRule type="containsErrors" dxfId="3580" priority="1329">
      <formula>ISERROR(M39)</formula>
    </cfRule>
  </conditionalFormatting>
  <conditionalFormatting sqref="M38">
    <cfRule type="containsErrors" dxfId="3579" priority="1327">
      <formula>ISERROR(M38)</formula>
    </cfRule>
  </conditionalFormatting>
  <conditionalFormatting sqref="M39">
    <cfRule type="containsErrors" dxfId="3578" priority="1326">
      <formula>ISERROR(M39)</formula>
    </cfRule>
  </conditionalFormatting>
  <conditionalFormatting sqref="M37 M40">
    <cfRule type="containsErrors" dxfId="3577" priority="1320">
      <formula>ISERROR(M37)</formula>
    </cfRule>
  </conditionalFormatting>
  <conditionalFormatting sqref="M37:M40">
    <cfRule type="cellIs" dxfId="3576" priority="1323" operator="equal">
      <formula>0</formula>
    </cfRule>
  </conditionalFormatting>
  <conditionalFormatting sqref="M39">
    <cfRule type="containsErrors" dxfId="3575" priority="1318">
      <formula>ISERROR(M39)</formula>
    </cfRule>
  </conditionalFormatting>
  <conditionalFormatting sqref="M38">
    <cfRule type="containsErrors" dxfId="3574" priority="1319">
      <formula>ISERROR(M38)</formula>
    </cfRule>
  </conditionalFormatting>
  <conditionalFormatting sqref="M37:M40">
    <cfRule type="containsErrors" dxfId="3573" priority="1310">
      <formula>ISERROR(M37)</formula>
    </cfRule>
    <cfRule type="containsErrors" dxfId="3572" priority="1314">
      <formula>ISERROR(M37)</formula>
    </cfRule>
    <cfRule type="containsErrors" dxfId="3571" priority="1317">
      <formula>ISERROR(M37)</formula>
    </cfRule>
  </conditionalFormatting>
  <conditionalFormatting sqref="M38">
    <cfRule type="containsErrors" dxfId="3570" priority="1316">
      <formula>ISERROR(M38)</formula>
    </cfRule>
  </conditionalFormatting>
  <conditionalFormatting sqref="M39">
    <cfRule type="containsErrors" dxfId="3569" priority="1315">
      <formula>ISERROR(M39)</formula>
    </cfRule>
  </conditionalFormatting>
  <conditionalFormatting sqref="M38">
    <cfRule type="containsErrors" dxfId="3568" priority="1313">
      <formula>ISERROR(M38)</formula>
    </cfRule>
  </conditionalFormatting>
  <conditionalFormatting sqref="M39">
    <cfRule type="containsErrors" dxfId="3567" priority="1312">
      <formula>ISERROR(M39)</formula>
    </cfRule>
  </conditionalFormatting>
  <conditionalFormatting sqref="M37:M40">
    <cfRule type="cellIs" dxfId="3566" priority="1309" operator="equal">
      <formula>0</formula>
    </cfRule>
  </conditionalFormatting>
  <conditionalFormatting sqref="M37:M40">
    <cfRule type="containsErrors" dxfId="3565" priority="1296">
      <formula>ISERROR(M37)</formula>
    </cfRule>
    <cfRule type="containsErrors" dxfId="3564" priority="1300">
      <formula>ISERROR(M37)</formula>
    </cfRule>
    <cfRule type="containsErrors" dxfId="3563" priority="1303">
      <formula>ISERROR(M37)</formula>
    </cfRule>
  </conditionalFormatting>
  <conditionalFormatting sqref="M38">
    <cfRule type="containsErrors" dxfId="3562" priority="1302">
      <formula>ISERROR(M38)</formula>
    </cfRule>
  </conditionalFormatting>
  <conditionalFormatting sqref="M39">
    <cfRule type="containsErrors" dxfId="3561" priority="1301">
      <formula>ISERROR(M39)</formula>
    </cfRule>
  </conditionalFormatting>
  <conditionalFormatting sqref="M38">
    <cfRule type="containsErrors" dxfId="3560" priority="1299">
      <formula>ISERROR(M38)</formula>
    </cfRule>
  </conditionalFormatting>
  <conditionalFormatting sqref="F19:F22">
    <cfRule type="cellIs" dxfId="3559" priority="1295" operator="equal">
      <formula>0</formula>
    </cfRule>
  </conditionalFormatting>
  <conditionalFormatting sqref="F19:F22">
    <cfRule type="cellIs" dxfId="3558" priority="1281" operator="equal">
      <formula>0</formula>
    </cfRule>
    <cfRule type="cellIs" dxfId="3557" priority="1294" operator="equal">
      <formula>0</formula>
    </cfRule>
  </conditionalFormatting>
  <conditionalFormatting sqref="F19">
    <cfRule type="containsErrors" dxfId="3556" priority="1293">
      <formula>ISERROR(F19)</formula>
    </cfRule>
  </conditionalFormatting>
  <conditionalFormatting sqref="F20">
    <cfRule type="containsErrors" dxfId="3555" priority="1292">
      <formula>ISERROR(F20)</formula>
    </cfRule>
  </conditionalFormatting>
  <conditionalFormatting sqref="F21">
    <cfRule type="containsErrors" dxfId="3554" priority="1291">
      <formula>ISERROR(F21)</formula>
    </cfRule>
  </conditionalFormatting>
  <conditionalFormatting sqref="F22">
    <cfRule type="containsErrors" dxfId="3553" priority="1290">
      <formula>ISERROR(F22)</formula>
    </cfRule>
  </conditionalFormatting>
  <conditionalFormatting sqref="F19 F22">
    <cfRule type="containsErrors" dxfId="3552" priority="1288">
      <formula>ISERROR(F19)</formula>
    </cfRule>
  </conditionalFormatting>
  <conditionalFormatting sqref="F20">
    <cfRule type="containsErrors" dxfId="3551" priority="1287">
      <formula>ISERROR(F20)</formula>
    </cfRule>
  </conditionalFormatting>
  <conditionalFormatting sqref="F21">
    <cfRule type="containsErrors" dxfId="3550" priority="1286">
      <formula>ISERROR(F21)</formula>
    </cfRule>
  </conditionalFormatting>
  <conditionalFormatting sqref="F19:F22">
    <cfRule type="containsErrors" dxfId="3549" priority="1282">
      <formula>ISERROR(F19)</formula>
    </cfRule>
    <cfRule type="containsErrors" dxfId="3548" priority="1285">
      <formula>ISERROR(F19)</formula>
    </cfRule>
  </conditionalFormatting>
  <conditionalFormatting sqref="F19">
    <cfRule type="containsErrors" dxfId="3547" priority="1284">
      <formula>ISERROR(F19)</formula>
    </cfRule>
  </conditionalFormatting>
  <conditionalFormatting sqref="F19">
    <cfRule type="containsErrors" dxfId="3546" priority="1283">
      <formula>ISERROR(F19)</formula>
    </cfRule>
  </conditionalFormatting>
  <conditionalFormatting sqref="F28:F31">
    <cfRule type="cellIs" dxfId="3545" priority="1280" operator="equal">
      <formula>0</formula>
    </cfRule>
  </conditionalFormatting>
  <conditionalFormatting sqref="F28:F31">
    <cfRule type="cellIs" dxfId="3544" priority="1266" operator="equal">
      <formula>0</formula>
    </cfRule>
    <cfRule type="cellIs" dxfId="3543" priority="1279" operator="equal">
      <formula>0</formula>
    </cfRule>
  </conditionalFormatting>
  <conditionalFormatting sqref="F28">
    <cfRule type="containsErrors" dxfId="3542" priority="1278">
      <formula>ISERROR(F28)</formula>
    </cfRule>
  </conditionalFormatting>
  <conditionalFormatting sqref="F29">
    <cfRule type="containsErrors" dxfId="3541" priority="1277">
      <formula>ISERROR(F29)</formula>
    </cfRule>
  </conditionalFormatting>
  <conditionalFormatting sqref="F30">
    <cfRule type="containsErrors" dxfId="3540" priority="1276">
      <formula>ISERROR(F30)</formula>
    </cfRule>
  </conditionalFormatting>
  <conditionalFormatting sqref="F31">
    <cfRule type="containsErrors" dxfId="3539" priority="1275">
      <formula>ISERROR(F31)</formula>
    </cfRule>
  </conditionalFormatting>
  <conditionalFormatting sqref="F28 F31">
    <cfRule type="containsErrors" dxfId="3538" priority="1273">
      <formula>ISERROR(F28)</formula>
    </cfRule>
  </conditionalFormatting>
  <conditionalFormatting sqref="F29">
    <cfRule type="containsErrors" dxfId="3537" priority="1272">
      <formula>ISERROR(F29)</formula>
    </cfRule>
  </conditionalFormatting>
  <conditionalFormatting sqref="F30">
    <cfRule type="containsErrors" dxfId="3536" priority="1271">
      <formula>ISERROR(F30)</formula>
    </cfRule>
  </conditionalFormatting>
  <conditionalFormatting sqref="F28:F31">
    <cfRule type="containsErrors" dxfId="3535" priority="1267">
      <formula>ISERROR(F28)</formula>
    </cfRule>
    <cfRule type="containsErrors" dxfId="3534" priority="1270">
      <formula>ISERROR(F28)</formula>
    </cfRule>
  </conditionalFormatting>
  <conditionalFormatting sqref="F28">
    <cfRule type="containsErrors" dxfId="3533" priority="1269">
      <formula>ISERROR(F28)</formula>
    </cfRule>
  </conditionalFormatting>
  <conditionalFormatting sqref="F28">
    <cfRule type="containsErrors" dxfId="3532" priority="1268">
      <formula>ISERROR(F28)</formula>
    </cfRule>
  </conditionalFormatting>
  <conditionalFormatting sqref="F37:F40">
    <cfRule type="cellIs" dxfId="3531" priority="1265" operator="equal">
      <formula>0</formula>
    </cfRule>
  </conditionalFormatting>
  <conditionalFormatting sqref="F37:F40">
    <cfRule type="cellIs" dxfId="3530" priority="1251" operator="equal">
      <formula>0</formula>
    </cfRule>
    <cfRule type="cellIs" dxfId="3529" priority="1264" operator="equal">
      <formula>0</formula>
    </cfRule>
  </conditionalFormatting>
  <conditionalFormatting sqref="F37">
    <cfRule type="containsErrors" dxfId="3528" priority="1263">
      <formula>ISERROR(F37)</formula>
    </cfRule>
  </conditionalFormatting>
  <conditionalFormatting sqref="F38">
    <cfRule type="containsErrors" dxfId="3527" priority="1262">
      <formula>ISERROR(F38)</formula>
    </cfRule>
  </conditionalFormatting>
  <conditionalFormatting sqref="F39">
    <cfRule type="containsErrors" dxfId="3526" priority="1261">
      <formula>ISERROR(F39)</formula>
    </cfRule>
  </conditionalFormatting>
  <conditionalFormatting sqref="F40">
    <cfRule type="containsErrors" dxfId="3525" priority="1260">
      <formula>ISERROR(F40)</formula>
    </cfRule>
  </conditionalFormatting>
  <conditionalFormatting sqref="F37 F40">
    <cfRule type="containsErrors" dxfId="3524" priority="1258">
      <formula>ISERROR(F37)</formula>
    </cfRule>
  </conditionalFormatting>
  <conditionalFormatting sqref="F38">
    <cfRule type="containsErrors" dxfId="3523" priority="1257">
      <formula>ISERROR(F38)</formula>
    </cfRule>
  </conditionalFormatting>
  <conditionalFormatting sqref="F39">
    <cfRule type="containsErrors" dxfId="3522" priority="1256">
      <formula>ISERROR(F39)</formula>
    </cfRule>
  </conditionalFormatting>
  <conditionalFormatting sqref="F37:F40">
    <cfRule type="containsErrors" dxfId="3521" priority="1252">
      <formula>ISERROR(F37)</formula>
    </cfRule>
    <cfRule type="containsErrors" dxfId="3520" priority="1255">
      <formula>ISERROR(F37)</formula>
    </cfRule>
  </conditionalFormatting>
  <conditionalFormatting sqref="F37">
    <cfRule type="containsErrors" dxfId="3519" priority="1254">
      <formula>ISERROR(F37)</formula>
    </cfRule>
  </conditionalFormatting>
  <conditionalFormatting sqref="F37">
    <cfRule type="containsErrors" dxfId="3518" priority="1253">
      <formula>ISERROR(F37)</formula>
    </cfRule>
  </conditionalFormatting>
  <conditionalFormatting sqref="M48">
    <cfRule type="containsErrors" dxfId="3517" priority="1234">
      <formula>ISERROR(M48)</formula>
    </cfRule>
  </conditionalFormatting>
  <conditionalFormatting sqref="M46 M49">
    <cfRule type="containsErrors" dxfId="3516" priority="1242">
      <formula>ISERROR(M46)</formula>
    </cfRule>
  </conditionalFormatting>
  <conditionalFormatting sqref="M46:M49">
    <cfRule type="cellIs" dxfId="3515" priority="1245" operator="equal">
      <formula>0</formula>
    </cfRule>
  </conditionalFormatting>
  <conditionalFormatting sqref="M48">
    <cfRule type="containsErrors" dxfId="3514" priority="1240">
      <formula>ISERROR(M48)</formula>
    </cfRule>
  </conditionalFormatting>
  <conditionalFormatting sqref="M47">
    <cfRule type="containsErrors" dxfId="3513" priority="1241">
      <formula>ISERROR(M47)</formula>
    </cfRule>
  </conditionalFormatting>
  <conditionalFormatting sqref="M46:M49">
    <cfRule type="containsErrors" dxfId="3512" priority="1232">
      <formula>ISERROR(M46)</formula>
    </cfRule>
    <cfRule type="containsErrors" dxfId="3511" priority="1236">
      <formula>ISERROR(M46)</formula>
    </cfRule>
    <cfRule type="containsErrors" dxfId="3510" priority="1239">
      <formula>ISERROR(M46)</formula>
    </cfRule>
  </conditionalFormatting>
  <conditionalFormatting sqref="M47">
    <cfRule type="containsErrors" dxfId="3509" priority="1238">
      <formula>ISERROR(M47)</formula>
    </cfRule>
  </conditionalFormatting>
  <conditionalFormatting sqref="M48">
    <cfRule type="containsErrors" dxfId="3508" priority="1237">
      <formula>ISERROR(M48)</formula>
    </cfRule>
  </conditionalFormatting>
  <conditionalFormatting sqref="M47">
    <cfRule type="containsErrors" dxfId="3507" priority="1235">
      <formula>ISERROR(M47)</formula>
    </cfRule>
  </conditionalFormatting>
  <conditionalFormatting sqref="L46:L49">
    <cfRule type="cellIs" dxfId="3506" priority="1231" operator="equal">
      <formula>0</formula>
    </cfRule>
  </conditionalFormatting>
  <conditionalFormatting sqref="L46:L49">
    <cfRule type="cellIs" dxfId="3505" priority="1230" operator="equal">
      <formula>0</formula>
    </cfRule>
  </conditionalFormatting>
  <conditionalFormatting sqref="L46:L49">
    <cfRule type="containsErrors" dxfId="3504" priority="1229">
      <formula>ISERROR(L46)</formula>
    </cfRule>
  </conditionalFormatting>
  <conditionalFormatting sqref="L46:L49">
    <cfRule type="containsErrors" dxfId="3503" priority="1226">
      <formula>ISERROR(L46)</formula>
    </cfRule>
    <cfRule type="containsErrors" dxfId="3502" priority="1227">
      <formula>ISERROR(L46)</formula>
    </cfRule>
    <cfRule type="containsErrors" dxfId="3501" priority="1228">
      <formula>ISERROR(L46)</formula>
    </cfRule>
  </conditionalFormatting>
  <conditionalFormatting sqref="M46 M49">
    <cfRule type="containsErrors" dxfId="3500" priority="1183">
      <formula>ISERROR(M46)</formula>
    </cfRule>
  </conditionalFormatting>
  <conditionalFormatting sqref="M48">
    <cfRule type="containsErrors" dxfId="3499" priority="1181">
      <formula>ISERROR(M48)</formula>
    </cfRule>
  </conditionalFormatting>
  <conditionalFormatting sqref="M47">
    <cfRule type="containsErrors" dxfId="3498" priority="1182">
      <formula>ISERROR(M47)</formula>
    </cfRule>
  </conditionalFormatting>
  <conditionalFormatting sqref="L44:M49 L51:M51">
    <cfRule type="cellIs" dxfId="3497" priority="1224" operator="equal">
      <formula>0</formula>
    </cfRule>
  </conditionalFormatting>
  <conditionalFormatting sqref="E46 E49">
    <cfRule type="containsErrors" dxfId="3496" priority="1223">
      <formula>ISERROR(E46)</formula>
    </cfRule>
  </conditionalFormatting>
  <conditionalFormatting sqref="E47">
    <cfRule type="containsErrors" dxfId="3495" priority="1222">
      <formula>ISERROR(E47)</formula>
    </cfRule>
  </conditionalFormatting>
  <conditionalFormatting sqref="E48">
    <cfRule type="containsErrors" dxfId="3494" priority="1221">
      <formula>ISERROR(E48)</formula>
    </cfRule>
  </conditionalFormatting>
  <conditionalFormatting sqref="E46:E49">
    <cfRule type="cellIs" dxfId="3493" priority="1220" operator="equal">
      <formula>0</formula>
    </cfRule>
  </conditionalFormatting>
  <conditionalFormatting sqref="E46:E49">
    <cfRule type="containsErrors" dxfId="3492" priority="1216">
      <formula>ISERROR(E46)</formula>
    </cfRule>
    <cfRule type="containsErrors" dxfId="3491" priority="1219">
      <formula>ISERROR(E46)</formula>
    </cfRule>
  </conditionalFormatting>
  <conditionalFormatting sqref="E46">
    <cfRule type="containsErrors" dxfId="3490" priority="1218">
      <formula>ISERROR(E46)</formula>
    </cfRule>
  </conditionalFormatting>
  <conditionalFormatting sqref="M46:M49">
    <cfRule type="cellIs" dxfId="3489" priority="1214" operator="equal">
      <formula>0</formula>
    </cfRule>
  </conditionalFormatting>
  <conditionalFormatting sqref="M48">
    <cfRule type="containsErrors" dxfId="3488" priority="1209">
      <formula>ISERROR(M48)</formula>
    </cfRule>
  </conditionalFormatting>
  <conditionalFormatting sqref="M46:M49">
    <cfRule type="containsErrors" dxfId="3487" priority="1201">
      <formula>ISERROR(M46)</formula>
    </cfRule>
    <cfRule type="containsErrors" dxfId="3486" priority="1205">
      <formula>ISERROR(M46)</formula>
    </cfRule>
    <cfRule type="containsErrors" dxfId="3485" priority="1208">
      <formula>ISERROR(M46)</formula>
    </cfRule>
  </conditionalFormatting>
  <conditionalFormatting sqref="M47">
    <cfRule type="containsErrors" dxfId="3484" priority="1207">
      <formula>ISERROR(M47)</formula>
    </cfRule>
  </conditionalFormatting>
  <conditionalFormatting sqref="M48">
    <cfRule type="containsErrors" dxfId="3483" priority="1206">
      <formula>ISERROR(M48)</formula>
    </cfRule>
  </conditionalFormatting>
  <conditionalFormatting sqref="M47">
    <cfRule type="containsErrors" dxfId="3482" priority="1204">
      <formula>ISERROR(M47)</formula>
    </cfRule>
  </conditionalFormatting>
  <conditionalFormatting sqref="M48">
    <cfRule type="containsErrors" dxfId="3481" priority="1203">
      <formula>ISERROR(M48)</formula>
    </cfRule>
  </conditionalFormatting>
  <conditionalFormatting sqref="M46 M49">
    <cfRule type="containsErrors" dxfId="3480" priority="1197">
      <formula>ISERROR(M46)</formula>
    </cfRule>
  </conditionalFormatting>
  <conditionalFormatting sqref="M46:M49">
    <cfRule type="cellIs" dxfId="3479" priority="1200" operator="equal">
      <formula>0</formula>
    </cfRule>
  </conditionalFormatting>
  <conditionalFormatting sqref="M48">
    <cfRule type="containsErrors" dxfId="3478" priority="1195">
      <formula>ISERROR(M48)</formula>
    </cfRule>
  </conditionalFormatting>
  <conditionalFormatting sqref="M47">
    <cfRule type="containsErrors" dxfId="3477" priority="1196">
      <formula>ISERROR(M47)</formula>
    </cfRule>
  </conditionalFormatting>
  <conditionalFormatting sqref="M46:M49">
    <cfRule type="containsErrors" dxfId="3476" priority="1187">
      <formula>ISERROR(M46)</formula>
    </cfRule>
    <cfRule type="containsErrors" dxfId="3475" priority="1191">
      <formula>ISERROR(M46)</formula>
    </cfRule>
    <cfRule type="containsErrors" dxfId="3474" priority="1194">
      <formula>ISERROR(M46)</formula>
    </cfRule>
  </conditionalFormatting>
  <conditionalFormatting sqref="M47">
    <cfRule type="containsErrors" dxfId="3473" priority="1193">
      <formula>ISERROR(M47)</formula>
    </cfRule>
  </conditionalFormatting>
  <conditionalFormatting sqref="M48">
    <cfRule type="containsErrors" dxfId="3472" priority="1192">
      <formula>ISERROR(M48)</formula>
    </cfRule>
  </conditionalFormatting>
  <conditionalFormatting sqref="M47">
    <cfRule type="containsErrors" dxfId="3471" priority="1190">
      <formula>ISERROR(M47)</formula>
    </cfRule>
  </conditionalFormatting>
  <conditionalFormatting sqref="M48">
    <cfRule type="containsErrors" dxfId="3470" priority="1189">
      <formula>ISERROR(M48)</formula>
    </cfRule>
  </conditionalFormatting>
  <conditionalFormatting sqref="M46:M49">
    <cfRule type="cellIs" dxfId="3469" priority="1186" operator="equal">
      <formula>0</formula>
    </cfRule>
  </conditionalFormatting>
  <conditionalFormatting sqref="M46:M49">
    <cfRule type="containsErrors" dxfId="3468" priority="1173">
      <formula>ISERROR(M46)</formula>
    </cfRule>
    <cfRule type="containsErrors" dxfId="3467" priority="1177">
      <formula>ISERROR(M46)</formula>
    </cfRule>
    <cfRule type="containsErrors" dxfId="3466" priority="1180">
      <formula>ISERROR(M46)</formula>
    </cfRule>
  </conditionalFormatting>
  <conditionalFormatting sqref="M47">
    <cfRule type="containsErrors" dxfId="3465" priority="1179">
      <formula>ISERROR(M47)</formula>
    </cfRule>
  </conditionalFormatting>
  <conditionalFormatting sqref="M48">
    <cfRule type="containsErrors" dxfId="3464" priority="1178">
      <formula>ISERROR(M48)</formula>
    </cfRule>
  </conditionalFormatting>
  <conditionalFormatting sqref="M47">
    <cfRule type="containsErrors" dxfId="3463" priority="1176">
      <formula>ISERROR(M47)</formula>
    </cfRule>
  </conditionalFormatting>
  <conditionalFormatting sqref="M48">
    <cfRule type="containsErrors" dxfId="3462" priority="1175">
      <formula>ISERROR(M48)</formula>
    </cfRule>
  </conditionalFormatting>
  <conditionalFormatting sqref="F46:F49">
    <cfRule type="cellIs" dxfId="3461" priority="1172" operator="equal">
      <formula>0</formula>
    </cfRule>
  </conditionalFormatting>
  <conditionalFormatting sqref="F46:F49">
    <cfRule type="cellIs" dxfId="3460" priority="1158" operator="equal">
      <formula>0</formula>
    </cfRule>
    <cfRule type="cellIs" dxfId="3459" priority="1171" operator="equal">
      <formula>0</formula>
    </cfRule>
  </conditionalFormatting>
  <conditionalFormatting sqref="F46">
    <cfRule type="containsErrors" dxfId="3458" priority="1170">
      <formula>ISERROR(F46)</formula>
    </cfRule>
  </conditionalFormatting>
  <conditionalFormatting sqref="F47">
    <cfRule type="containsErrors" dxfId="3457" priority="1169">
      <formula>ISERROR(F47)</formula>
    </cfRule>
  </conditionalFormatting>
  <conditionalFormatting sqref="F48">
    <cfRule type="containsErrors" dxfId="3456" priority="1168">
      <formula>ISERROR(F48)</formula>
    </cfRule>
  </conditionalFormatting>
  <conditionalFormatting sqref="F49">
    <cfRule type="containsErrors" dxfId="3455" priority="1167">
      <formula>ISERROR(F49)</formula>
    </cfRule>
  </conditionalFormatting>
  <conditionalFormatting sqref="F46 F49">
    <cfRule type="containsErrors" dxfId="3454" priority="1165">
      <formula>ISERROR(F46)</formula>
    </cfRule>
  </conditionalFormatting>
  <conditionalFormatting sqref="F47">
    <cfRule type="containsErrors" dxfId="3453" priority="1164">
      <formula>ISERROR(F47)</formula>
    </cfRule>
  </conditionalFormatting>
  <conditionalFormatting sqref="F48">
    <cfRule type="containsErrors" dxfId="3452" priority="1163">
      <formula>ISERROR(F48)</formula>
    </cfRule>
  </conditionalFormatting>
  <conditionalFormatting sqref="F46:F49">
    <cfRule type="containsErrors" dxfId="3451" priority="1159">
      <formula>ISERROR(F46)</formula>
    </cfRule>
    <cfRule type="containsErrors" dxfId="3450" priority="1162">
      <formula>ISERROR(F46)</formula>
    </cfRule>
  </conditionalFormatting>
  <conditionalFormatting sqref="F46">
    <cfRule type="containsErrors" dxfId="3449" priority="1161">
      <formula>ISERROR(F46)</formula>
    </cfRule>
  </conditionalFormatting>
  <conditionalFormatting sqref="F46">
    <cfRule type="containsErrors" dxfId="3448" priority="1160">
      <formula>ISERROR(F46)</formula>
    </cfRule>
  </conditionalFormatting>
  <conditionalFormatting sqref="E49">
    <cfRule type="containsErrors" dxfId="3447" priority="1157">
      <formula>ISERROR(E49)</formula>
    </cfRule>
  </conditionalFormatting>
  <conditionalFormatting sqref="E30:E31">
    <cfRule type="containsErrors" dxfId="3446" priority="1155">
      <formula>ISERROR(E30)</formula>
    </cfRule>
  </conditionalFormatting>
  <conditionalFormatting sqref="E40">
    <cfRule type="containsErrors" dxfId="3445" priority="1150">
      <formula>ISERROR(E40)</formula>
    </cfRule>
  </conditionalFormatting>
  <conditionalFormatting sqref="E40">
    <cfRule type="containsErrors" dxfId="3444" priority="1154">
      <formula>ISERROR(E40)</formula>
    </cfRule>
  </conditionalFormatting>
  <conditionalFormatting sqref="E40">
    <cfRule type="cellIs" dxfId="3443" priority="1153" operator="equal">
      <formula>0</formula>
    </cfRule>
  </conditionalFormatting>
  <conditionalFormatting sqref="E40">
    <cfRule type="containsErrors" dxfId="3442" priority="1151">
      <formula>ISERROR(E40)</formula>
    </cfRule>
    <cfRule type="containsErrors" dxfId="3441" priority="1152">
      <formula>ISERROR(E40)</formula>
    </cfRule>
  </conditionalFormatting>
  <conditionalFormatting sqref="E40">
    <cfRule type="containsErrors" dxfId="3440" priority="1149">
      <formula>ISERROR(E40)</formula>
    </cfRule>
  </conditionalFormatting>
  <conditionalFormatting sqref="E23">
    <cfRule type="containsErrors" dxfId="3439" priority="1147">
      <formula>ISERROR(E23)</formula>
    </cfRule>
  </conditionalFormatting>
  <conditionalFormatting sqref="E23">
    <cfRule type="containsErrors" dxfId="3438" priority="1146">
      <formula>ISERROR(E23)</formula>
    </cfRule>
  </conditionalFormatting>
  <conditionalFormatting sqref="M23">
    <cfRule type="containsErrors" dxfId="3437" priority="1143">
      <formula>ISERROR(M23)</formula>
    </cfRule>
  </conditionalFormatting>
  <conditionalFormatting sqref="C23:H23 K23:M23">
    <cfRule type="cellIs" dxfId="3436" priority="1145" operator="equal">
      <formula>0</formula>
    </cfRule>
  </conditionalFormatting>
  <conditionalFormatting sqref="E23">
    <cfRule type="containsErrors" dxfId="3435" priority="1132">
      <formula>ISERROR(E23)</formula>
    </cfRule>
    <cfRule type="containsErrors" dxfId="3434" priority="1144">
      <formula>ISERROR(E23)</formula>
    </cfRule>
  </conditionalFormatting>
  <conditionalFormatting sqref="M23">
    <cfRule type="containsErrors" dxfId="3433" priority="1142">
      <formula>ISERROR(M23)</formula>
    </cfRule>
  </conditionalFormatting>
  <conditionalFormatting sqref="M23">
    <cfRule type="containsErrors" dxfId="3432" priority="1137">
      <formula>ISERROR(M23)</formula>
    </cfRule>
    <cfRule type="containsErrors" dxfId="3431" priority="1140">
      <formula>ISERROR(M23)</formula>
    </cfRule>
    <cfRule type="containsErrors" dxfId="3430" priority="1141">
      <formula>ISERROR(M23)</formula>
    </cfRule>
  </conditionalFormatting>
  <conditionalFormatting sqref="F23:H23">
    <cfRule type="containsErrors" dxfId="3429" priority="1139">
      <formula>ISERROR(F23)</formula>
    </cfRule>
  </conditionalFormatting>
  <conditionalFormatting sqref="M23">
    <cfRule type="containsErrors" dxfId="3428" priority="1138">
      <formula>ISERROR(M23)</formula>
    </cfRule>
  </conditionalFormatting>
  <conditionalFormatting sqref="L23">
    <cfRule type="containsErrors" dxfId="3427" priority="1136">
      <formula>ISERROR(L23)</formula>
    </cfRule>
  </conditionalFormatting>
  <conditionalFormatting sqref="L23">
    <cfRule type="containsErrors" dxfId="3426" priority="1133">
      <formula>ISERROR(L23)</formula>
    </cfRule>
    <cfRule type="containsErrors" dxfId="3425" priority="1134">
      <formula>ISERROR(L23)</formula>
    </cfRule>
    <cfRule type="containsErrors" dxfId="3424" priority="1135">
      <formula>ISERROR(L23)</formula>
    </cfRule>
  </conditionalFormatting>
  <conditionalFormatting sqref="J23">
    <cfRule type="cellIs" dxfId="3423" priority="1131" operator="equal">
      <formula>0</formula>
    </cfRule>
  </conditionalFormatting>
  <conditionalFormatting sqref="L23:M23">
    <cfRule type="cellIs" dxfId="3422" priority="1130" operator="equal">
      <formula>0</formula>
    </cfRule>
  </conditionalFormatting>
  <conditionalFormatting sqref="E32">
    <cfRule type="containsErrors" dxfId="3421" priority="1129">
      <formula>ISERROR(E32)</formula>
    </cfRule>
  </conditionalFormatting>
  <conditionalFormatting sqref="E32">
    <cfRule type="containsErrors" dxfId="3420" priority="1128">
      <formula>ISERROR(E32)</formula>
    </cfRule>
  </conditionalFormatting>
  <conditionalFormatting sqref="M32">
    <cfRule type="containsErrors" dxfId="3419" priority="1125">
      <formula>ISERROR(M32)</formula>
    </cfRule>
  </conditionalFormatting>
  <conditionalFormatting sqref="C32:H32 K32:M32">
    <cfRule type="cellIs" dxfId="3418" priority="1127" operator="equal">
      <formula>0</formula>
    </cfRule>
  </conditionalFormatting>
  <conditionalFormatting sqref="E32">
    <cfRule type="containsErrors" dxfId="3417" priority="1114">
      <formula>ISERROR(E32)</formula>
    </cfRule>
    <cfRule type="containsErrors" dxfId="3416" priority="1126">
      <formula>ISERROR(E32)</formula>
    </cfRule>
  </conditionalFormatting>
  <conditionalFormatting sqref="M32">
    <cfRule type="containsErrors" dxfId="3415" priority="1124">
      <formula>ISERROR(M32)</formula>
    </cfRule>
  </conditionalFormatting>
  <conditionalFormatting sqref="M32">
    <cfRule type="containsErrors" dxfId="3414" priority="1119">
      <formula>ISERROR(M32)</formula>
    </cfRule>
    <cfRule type="containsErrors" dxfId="3413" priority="1122">
      <formula>ISERROR(M32)</formula>
    </cfRule>
    <cfRule type="containsErrors" dxfId="3412" priority="1123">
      <formula>ISERROR(M32)</formula>
    </cfRule>
  </conditionalFormatting>
  <conditionalFormatting sqref="F32:H32">
    <cfRule type="containsErrors" dxfId="3411" priority="1121">
      <formula>ISERROR(F32)</formula>
    </cfRule>
  </conditionalFormatting>
  <conditionalFormatting sqref="M32">
    <cfRule type="containsErrors" dxfId="3410" priority="1120">
      <formula>ISERROR(M32)</formula>
    </cfRule>
  </conditionalFormatting>
  <conditionalFormatting sqref="L32">
    <cfRule type="containsErrors" dxfId="3409" priority="1118">
      <formula>ISERROR(L32)</formula>
    </cfRule>
  </conditionalFormatting>
  <conditionalFormatting sqref="L32">
    <cfRule type="containsErrors" dxfId="3408" priority="1115">
      <formula>ISERROR(L32)</formula>
    </cfRule>
    <cfRule type="containsErrors" dxfId="3407" priority="1116">
      <formula>ISERROR(L32)</formula>
    </cfRule>
    <cfRule type="containsErrors" dxfId="3406" priority="1117">
      <formula>ISERROR(L32)</formula>
    </cfRule>
  </conditionalFormatting>
  <conditionalFormatting sqref="J32">
    <cfRule type="cellIs" dxfId="3405" priority="1113" operator="equal">
      <formula>0</formula>
    </cfRule>
  </conditionalFormatting>
  <conditionalFormatting sqref="L32:M32">
    <cfRule type="cellIs" dxfId="3404" priority="1112" operator="equal">
      <formula>0</formula>
    </cfRule>
  </conditionalFormatting>
  <conditionalFormatting sqref="E41">
    <cfRule type="containsErrors" dxfId="3403" priority="1111">
      <formula>ISERROR(E41)</formula>
    </cfRule>
  </conditionalFormatting>
  <conditionalFormatting sqref="E41">
    <cfRule type="containsErrors" dxfId="3402" priority="1110">
      <formula>ISERROR(E41)</formula>
    </cfRule>
  </conditionalFormatting>
  <conditionalFormatting sqref="M41">
    <cfRule type="containsErrors" dxfId="3401" priority="1107">
      <formula>ISERROR(M41)</formula>
    </cfRule>
  </conditionalFormatting>
  <conditionalFormatting sqref="C41:H41 K41:M41">
    <cfRule type="cellIs" dxfId="3400" priority="1109" operator="equal">
      <formula>0</formula>
    </cfRule>
  </conditionalFormatting>
  <conditionalFormatting sqref="E41">
    <cfRule type="containsErrors" dxfId="3399" priority="1096">
      <formula>ISERROR(E41)</formula>
    </cfRule>
    <cfRule type="containsErrors" dxfId="3398" priority="1108">
      <formula>ISERROR(E41)</formula>
    </cfRule>
  </conditionalFormatting>
  <conditionalFormatting sqref="M41">
    <cfRule type="containsErrors" dxfId="3397" priority="1106">
      <formula>ISERROR(M41)</formula>
    </cfRule>
  </conditionalFormatting>
  <conditionalFormatting sqref="M41">
    <cfRule type="containsErrors" dxfId="3396" priority="1101">
      <formula>ISERROR(M41)</formula>
    </cfRule>
    <cfRule type="containsErrors" dxfId="3395" priority="1104">
      <formula>ISERROR(M41)</formula>
    </cfRule>
    <cfRule type="containsErrors" dxfId="3394" priority="1105">
      <formula>ISERROR(M41)</formula>
    </cfRule>
  </conditionalFormatting>
  <conditionalFormatting sqref="F41:H41">
    <cfRule type="containsErrors" dxfId="3393" priority="1103">
      <formula>ISERROR(F41)</formula>
    </cfRule>
  </conditionalFormatting>
  <conditionalFormatting sqref="M41">
    <cfRule type="containsErrors" dxfId="3392" priority="1102">
      <formula>ISERROR(M41)</formula>
    </cfRule>
  </conditionalFormatting>
  <conditionalFormatting sqref="L41">
    <cfRule type="containsErrors" dxfId="3391" priority="1100">
      <formula>ISERROR(L41)</formula>
    </cfRule>
  </conditionalFormatting>
  <conditionalFormatting sqref="L41">
    <cfRule type="containsErrors" dxfId="3390" priority="1097">
      <formula>ISERROR(L41)</formula>
    </cfRule>
    <cfRule type="containsErrors" dxfId="3389" priority="1098">
      <formula>ISERROR(L41)</formula>
    </cfRule>
    <cfRule type="containsErrors" dxfId="3388" priority="1099">
      <formula>ISERROR(L41)</formula>
    </cfRule>
  </conditionalFormatting>
  <conditionalFormatting sqref="J41">
    <cfRule type="cellIs" dxfId="3387" priority="1095" operator="equal">
      <formula>0</formula>
    </cfRule>
  </conditionalFormatting>
  <conditionalFormatting sqref="L41:M41">
    <cfRule type="cellIs" dxfId="3386" priority="1094" operator="equal">
      <formula>0</formula>
    </cfRule>
  </conditionalFormatting>
  <conditionalFormatting sqref="E50">
    <cfRule type="containsErrors" dxfId="3385" priority="1093">
      <formula>ISERROR(E50)</formula>
    </cfRule>
  </conditionalFormatting>
  <conditionalFormatting sqref="E50">
    <cfRule type="containsErrors" dxfId="3384" priority="1092">
      <formula>ISERROR(E50)</formula>
    </cfRule>
  </conditionalFormatting>
  <conditionalFormatting sqref="M50">
    <cfRule type="containsErrors" dxfId="3383" priority="1089">
      <formula>ISERROR(M50)</formula>
    </cfRule>
  </conditionalFormatting>
  <conditionalFormatting sqref="C50:F50 K50:M50">
    <cfRule type="cellIs" dxfId="3382" priority="1091" operator="equal">
      <formula>0</formula>
    </cfRule>
  </conditionalFormatting>
  <conditionalFormatting sqref="E50">
    <cfRule type="containsErrors" dxfId="3381" priority="1078">
      <formula>ISERROR(E50)</formula>
    </cfRule>
    <cfRule type="containsErrors" dxfId="3380" priority="1090">
      <formula>ISERROR(E50)</formula>
    </cfRule>
  </conditionalFormatting>
  <conditionalFormatting sqref="M50">
    <cfRule type="containsErrors" dxfId="3379" priority="1088">
      <formula>ISERROR(M50)</formula>
    </cfRule>
  </conditionalFormatting>
  <conditionalFormatting sqref="M50">
    <cfRule type="containsErrors" dxfId="3378" priority="1083">
      <formula>ISERROR(M50)</formula>
    </cfRule>
    <cfRule type="containsErrors" dxfId="3377" priority="1086">
      <formula>ISERROR(M50)</formula>
    </cfRule>
    <cfRule type="containsErrors" dxfId="3376" priority="1087">
      <formula>ISERROR(M50)</formula>
    </cfRule>
  </conditionalFormatting>
  <conditionalFormatting sqref="F50">
    <cfRule type="containsErrors" dxfId="3375" priority="1085">
      <formula>ISERROR(F50)</formula>
    </cfRule>
  </conditionalFormatting>
  <conditionalFormatting sqref="M50">
    <cfRule type="containsErrors" dxfId="3374" priority="1084">
      <formula>ISERROR(M50)</formula>
    </cfRule>
  </conditionalFormatting>
  <conditionalFormatting sqref="L50">
    <cfRule type="containsErrors" dxfId="3373" priority="1082">
      <formula>ISERROR(L50)</formula>
    </cfRule>
  </conditionalFormatting>
  <conditionalFormatting sqref="L50">
    <cfRule type="containsErrors" dxfId="3372" priority="1079">
      <formula>ISERROR(L50)</formula>
    </cfRule>
    <cfRule type="containsErrors" dxfId="3371" priority="1080">
      <formula>ISERROR(L50)</formula>
    </cfRule>
    <cfRule type="containsErrors" dxfId="3370" priority="1081">
      <formula>ISERROR(L50)</formula>
    </cfRule>
  </conditionalFormatting>
  <conditionalFormatting sqref="J50">
    <cfRule type="cellIs" dxfId="3369" priority="1077" operator="equal">
      <formula>0</formula>
    </cfRule>
  </conditionalFormatting>
  <conditionalFormatting sqref="L50:M50">
    <cfRule type="cellIs" dxfId="3368" priority="1076" operator="equal">
      <formula>0</formula>
    </cfRule>
  </conditionalFormatting>
  <conditionalFormatting sqref="L60:M60">
    <cfRule type="cellIs" dxfId="3367" priority="1058" operator="equal">
      <formula>0</formula>
    </cfRule>
  </conditionalFormatting>
  <conditionalFormatting sqref="E59">
    <cfRule type="containsErrors" dxfId="3366" priority="999">
      <formula>ISERROR(E59)</formula>
    </cfRule>
  </conditionalFormatting>
  <conditionalFormatting sqref="E59">
    <cfRule type="containsErrors" dxfId="3365" priority="998">
      <formula>ISERROR(E59)</formula>
    </cfRule>
  </conditionalFormatting>
  <conditionalFormatting sqref="C59:G59">
    <cfRule type="cellIs" dxfId="3364" priority="997" operator="equal">
      <formula>0</formula>
    </cfRule>
  </conditionalFormatting>
  <conditionalFormatting sqref="E59">
    <cfRule type="containsErrors" dxfId="3363" priority="984">
      <formula>ISERROR(E59)</formula>
    </cfRule>
    <cfRule type="containsErrors" dxfId="3362" priority="996">
      <formula>ISERROR(E59)</formula>
    </cfRule>
  </conditionalFormatting>
  <conditionalFormatting sqref="F59:G59">
    <cfRule type="containsErrors" dxfId="3361" priority="991">
      <formula>ISERROR(F59)</formula>
    </cfRule>
  </conditionalFormatting>
  <conditionalFormatting sqref="E58">
    <cfRule type="containsErrors" dxfId="3360" priority="669">
      <formula>ISERROR(E58)</formula>
    </cfRule>
    <cfRule type="containsErrors" dxfId="3359" priority="685">
      <formula>ISERROR(E58)</formula>
    </cfRule>
  </conditionalFormatting>
  <conditionalFormatting sqref="E56:E58">
    <cfRule type="containsErrors" dxfId="3358" priority="687">
      <formula>ISERROR(E56)</formula>
    </cfRule>
  </conditionalFormatting>
  <conditionalFormatting sqref="E56:E58">
    <cfRule type="containsErrors" dxfId="3357" priority="693">
      <formula>ISERROR(E56)</formula>
    </cfRule>
  </conditionalFormatting>
  <conditionalFormatting sqref="E56">
    <cfRule type="containsErrors" dxfId="3356" priority="692">
      <formula>ISERROR(E56)</formula>
    </cfRule>
  </conditionalFormatting>
  <conditionalFormatting sqref="E57">
    <cfRule type="containsErrors" dxfId="3355" priority="691">
      <formula>ISERROR(E57)</formula>
    </cfRule>
  </conditionalFormatting>
  <conditionalFormatting sqref="E56:E58">
    <cfRule type="cellIs" dxfId="3354" priority="690" operator="equal">
      <formula>0</formula>
    </cfRule>
  </conditionalFormatting>
  <conditionalFormatting sqref="E56:E58">
    <cfRule type="containsErrors" dxfId="3353" priority="686">
      <formula>ISERROR(E56)</formula>
    </cfRule>
    <cfRule type="containsErrors" dxfId="3352" priority="689">
      <formula>ISERROR(E56)</formula>
    </cfRule>
  </conditionalFormatting>
  <conditionalFormatting sqref="E56:E58">
    <cfRule type="containsErrors" dxfId="3351" priority="688">
      <formula>ISERROR(E56)</formula>
    </cfRule>
  </conditionalFormatting>
  <conditionalFormatting sqref="F55:F58">
    <cfRule type="cellIs" dxfId="3350" priority="684" operator="equal">
      <formula>0</formula>
    </cfRule>
  </conditionalFormatting>
  <conditionalFormatting sqref="F55:F58">
    <cfRule type="cellIs" dxfId="3349" priority="671" operator="equal">
      <formula>0</formula>
    </cfRule>
    <cfRule type="cellIs" dxfId="3348" priority="683" operator="equal">
      <formula>0</formula>
    </cfRule>
  </conditionalFormatting>
  <conditionalFormatting sqref="F55:F58">
    <cfRule type="containsErrors" dxfId="3347" priority="682">
      <formula>ISERROR(F55)</formula>
    </cfRule>
  </conditionalFormatting>
  <conditionalFormatting sqref="F56">
    <cfRule type="containsErrors" dxfId="3346" priority="681">
      <formula>ISERROR(F56)</formula>
    </cfRule>
  </conditionalFormatting>
  <conditionalFormatting sqref="F57">
    <cfRule type="containsErrors" dxfId="3345" priority="680">
      <formula>ISERROR(F57)</formula>
    </cfRule>
  </conditionalFormatting>
  <conditionalFormatting sqref="F58">
    <cfRule type="containsErrors" dxfId="3344" priority="679">
      <formula>ISERROR(F58)</formula>
    </cfRule>
  </conditionalFormatting>
  <conditionalFormatting sqref="F55:F58">
    <cfRule type="containsErrors" dxfId="3343" priority="678">
      <formula>ISERROR(F55)</formula>
    </cfRule>
  </conditionalFormatting>
  <conditionalFormatting sqref="F56">
    <cfRule type="containsErrors" dxfId="3342" priority="677">
      <formula>ISERROR(F56)</formula>
    </cfRule>
  </conditionalFormatting>
  <conditionalFormatting sqref="F57">
    <cfRule type="containsErrors" dxfId="3341" priority="676">
      <formula>ISERROR(F57)</formula>
    </cfRule>
  </conditionalFormatting>
  <conditionalFormatting sqref="F55:F58">
    <cfRule type="containsErrors" dxfId="3340" priority="672">
      <formula>ISERROR(F55)</formula>
    </cfRule>
    <cfRule type="containsErrors" dxfId="3339" priority="675">
      <formula>ISERROR(F55)</formula>
    </cfRule>
  </conditionalFormatting>
  <conditionalFormatting sqref="F55:F58">
    <cfRule type="containsErrors" dxfId="3338" priority="674">
      <formula>ISERROR(F55)</formula>
    </cfRule>
  </conditionalFormatting>
  <conditionalFormatting sqref="F55:F58">
    <cfRule type="containsErrors" dxfId="3337" priority="673">
      <formula>ISERROR(F55)</formula>
    </cfRule>
  </conditionalFormatting>
  <conditionalFormatting sqref="E58">
    <cfRule type="containsErrors" dxfId="3336" priority="670">
      <formula>ISERROR(E58)</formula>
    </cfRule>
  </conditionalFormatting>
  <conditionalFormatting sqref="J55">
    <cfRule type="cellIs" dxfId="3335" priority="667" operator="greaterThanOrEqual">
      <formula>0</formula>
    </cfRule>
    <cfRule type="cellIs" dxfId="3334" priority="668" operator="lessThan">
      <formula>0</formula>
    </cfRule>
  </conditionalFormatting>
  <conditionalFormatting sqref="E55:E58">
    <cfRule type="containsErrors" dxfId="3333" priority="662">
      <formula>ISERROR(E55)</formula>
    </cfRule>
  </conditionalFormatting>
  <conditionalFormatting sqref="E55:E58">
    <cfRule type="containsErrors" dxfId="3332" priority="666">
      <formula>ISERROR(E55)</formula>
    </cfRule>
  </conditionalFormatting>
  <conditionalFormatting sqref="E55:E58">
    <cfRule type="cellIs" dxfId="3331" priority="665" operator="equal">
      <formula>0</formula>
    </cfRule>
  </conditionalFormatting>
  <conditionalFormatting sqref="E55:E58">
    <cfRule type="containsErrors" dxfId="3330" priority="661">
      <formula>ISERROR(E55)</formula>
    </cfRule>
    <cfRule type="containsErrors" dxfId="3329" priority="664">
      <formula>ISERROR(E55)</formula>
    </cfRule>
  </conditionalFormatting>
  <conditionalFormatting sqref="E55:E58">
    <cfRule type="containsErrors" dxfId="3328" priority="663">
      <formula>ISERROR(E55)</formula>
    </cfRule>
  </conditionalFormatting>
  <conditionalFormatting sqref="O55:P58">
    <cfRule type="cellIs" dxfId="3327" priority="660" operator="equal">
      <formula>0</formula>
    </cfRule>
  </conditionalFormatting>
  <conditionalFormatting sqref="P56">
    <cfRule type="containsErrors" dxfId="3326" priority="640">
      <formula>ISERROR(P56)</formula>
    </cfRule>
  </conditionalFormatting>
  <conditionalFormatting sqref="P55:P58">
    <cfRule type="containsErrors" dxfId="3325" priority="641">
      <formula>ISERROR(P55)</formula>
    </cfRule>
  </conditionalFormatting>
  <conditionalFormatting sqref="P57">
    <cfRule type="containsErrors" dxfId="3324" priority="650">
      <formula>ISERROR(P57)</formula>
    </cfRule>
  </conditionalFormatting>
  <conditionalFormatting sqref="P55:P58">
    <cfRule type="containsErrors" dxfId="3323" priority="658">
      <formula>ISERROR(P55)</formula>
    </cfRule>
  </conditionalFormatting>
  <conditionalFormatting sqref="P55:P58">
    <cfRule type="cellIs" dxfId="3322" priority="659" operator="equal">
      <formula>0</formula>
    </cfRule>
  </conditionalFormatting>
  <conditionalFormatting sqref="P57">
    <cfRule type="containsErrors" dxfId="3321" priority="656">
      <formula>ISERROR(P57)</formula>
    </cfRule>
  </conditionalFormatting>
  <conditionalFormatting sqref="P56">
    <cfRule type="containsErrors" dxfId="3320" priority="657">
      <formula>ISERROR(P56)</formula>
    </cfRule>
  </conditionalFormatting>
  <conditionalFormatting sqref="P55:P58">
    <cfRule type="containsErrors" dxfId="3319" priority="649">
      <formula>ISERROR(P55)</formula>
    </cfRule>
    <cfRule type="containsErrors" dxfId="3318" priority="652">
      <formula>ISERROR(P55)</formula>
    </cfRule>
    <cfRule type="containsErrors" dxfId="3317" priority="655">
      <formula>ISERROR(P55)</formula>
    </cfRule>
  </conditionalFormatting>
  <conditionalFormatting sqref="P56">
    <cfRule type="containsErrors" dxfId="3316" priority="654">
      <formula>ISERROR(P56)</formula>
    </cfRule>
  </conditionalFormatting>
  <conditionalFormatting sqref="P57">
    <cfRule type="containsErrors" dxfId="3315" priority="653">
      <formula>ISERROR(P57)</formula>
    </cfRule>
  </conditionalFormatting>
  <conditionalFormatting sqref="P56">
    <cfRule type="containsErrors" dxfId="3314" priority="651">
      <formula>ISERROR(P56)</formula>
    </cfRule>
  </conditionalFormatting>
  <conditionalFormatting sqref="O55:O58">
    <cfRule type="cellIs" dxfId="3313" priority="648" operator="equal">
      <formula>0</formula>
    </cfRule>
  </conditionalFormatting>
  <conditionalFormatting sqref="O55:O58">
    <cfRule type="cellIs" dxfId="3312" priority="647" operator="equal">
      <formula>0</formula>
    </cfRule>
  </conditionalFormatting>
  <conditionalFormatting sqref="O55:O58">
    <cfRule type="containsErrors" dxfId="3311" priority="646">
      <formula>ISERROR(O55)</formula>
    </cfRule>
  </conditionalFormatting>
  <conditionalFormatting sqref="O55:O58">
    <cfRule type="containsErrors" dxfId="3310" priority="643">
      <formula>ISERROR(O55)</formula>
    </cfRule>
    <cfRule type="containsErrors" dxfId="3309" priority="644">
      <formula>ISERROR(O55)</formula>
    </cfRule>
    <cfRule type="containsErrors" dxfId="3308" priority="645">
      <formula>ISERROR(O55)</formula>
    </cfRule>
  </conditionalFormatting>
  <conditionalFormatting sqref="P55:P58">
    <cfRule type="containsErrors" dxfId="3307" priority="619">
      <formula>ISERROR(P55)</formula>
    </cfRule>
  </conditionalFormatting>
  <conditionalFormatting sqref="P57">
    <cfRule type="containsErrors" dxfId="3306" priority="617">
      <formula>ISERROR(P57)</formula>
    </cfRule>
  </conditionalFormatting>
  <conditionalFormatting sqref="P56">
    <cfRule type="containsErrors" dxfId="3305" priority="618">
      <formula>ISERROR(P56)</formula>
    </cfRule>
  </conditionalFormatting>
  <conditionalFormatting sqref="P55:P58">
    <cfRule type="cellIs" dxfId="3304" priority="642" operator="equal">
      <formula>0</formula>
    </cfRule>
  </conditionalFormatting>
  <conditionalFormatting sqref="P57">
    <cfRule type="containsErrors" dxfId="3303" priority="639">
      <formula>ISERROR(P57)</formula>
    </cfRule>
  </conditionalFormatting>
  <conditionalFormatting sqref="P55:P58">
    <cfRule type="containsErrors" dxfId="3302" priority="632">
      <formula>ISERROR(P55)</formula>
    </cfRule>
    <cfRule type="containsErrors" dxfId="3301" priority="635">
      <formula>ISERROR(P55)</formula>
    </cfRule>
    <cfRule type="containsErrors" dxfId="3300" priority="638">
      <formula>ISERROR(P55)</formula>
    </cfRule>
  </conditionalFormatting>
  <conditionalFormatting sqref="P56">
    <cfRule type="containsErrors" dxfId="3299" priority="637">
      <formula>ISERROR(P56)</formula>
    </cfRule>
  </conditionalFormatting>
  <conditionalFormatting sqref="P57">
    <cfRule type="containsErrors" dxfId="3298" priority="636">
      <formula>ISERROR(P57)</formula>
    </cfRule>
  </conditionalFormatting>
  <conditionalFormatting sqref="P56">
    <cfRule type="containsErrors" dxfId="3297" priority="634">
      <formula>ISERROR(P56)</formula>
    </cfRule>
  </conditionalFormatting>
  <conditionalFormatting sqref="P57">
    <cfRule type="containsErrors" dxfId="3296" priority="633">
      <formula>ISERROR(P57)</formula>
    </cfRule>
  </conditionalFormatting>
  <conditionalFormatting sqref="P55:P58">
    <cfRule type="containsErrors" dxfId="3295" priority="630">
      <formula>ISERROR(P55)</formula>
    </cfRule>
  </conditionalFormatting>
  <conditionalFormatting sqref="P55:P58">
    <cfRule type="cellIs" dxfId="3294" priority="631" operator="equal">
      <formula>0</formula>
    </cfRule>
  </conditionalFormatting>
  <conditionalFormatting sqref="P57">
    <cfRule type="containsErrors" dxfId="3293" priority="628">
      <formula>ISERROR(P57)</formula>
    </cfRule>
  </conditionalFormatting>
  <conditionalFormatting sqref="P56">
    <cfRule type="containsErrors" dxfId="3292" priority="629">
      <formula>ISERROR(P56)</formula>
    </cfRule>
  </conditionalFormatting>
  <conditionalFormatting sqref="P55:P58">
    <cfRule type="containsErrors" dxfId="3291" priority="621">
      <formula>ISERROR(P55)</formula>
    </cfRule>
    <cfRule type="containsErrors" dxfId="3290" priority="624">
      <formula>ISERROR(P55)</formula>
    </cfRule>
    <cfRule type="containsErrors" dxfId="3289" priority="627">
      <formula>ISERROR(P55)</formula>
    </cfRule>
  </conditionalFormatting>
  <conditionalFormatting sqref="P56">
    <cfRule type="containsErrors" dxfId="3288" priority="626">
      <formula>ISERROR(P56)</formula>
    </cfRule>
  </conditionalFormatting>
  <conditionalFormatting sqref="P57">
    <cfRule type="containsErrors" dxfId="3287" priority="625">
      <formula>ISERROR(P57)</formula>
    </cfRule>
  </conditionalFormatting>
  <conditionalFormatting sqref="P56">
    <cfRule type="containsErrors" dxfId="3286" priority="623">
      <formula>ISERROR(P56)</formula>
    </cfRule>
  </conditionalFormatting>
  <conditionalFormatting sqref="P57">
    <cfRule type="containsErrors" dxfId="3285" priority="622">
      <formula>ISERROR(P57)</formula>
    </cfRule>
  </conditionalFormatting>
  <conditionalFormatting sqref="P55:P58">
    <cfRule type="cellIs" dxfId="3284" priority="620" operator="equal">
      <formula>0</formula>
    </cfRule>
  </conditionalFormatting>
  <conditionalFormatting sqref="P55:P58">
    <cfRule type="containsErrors" dxfId="3283" priority="610">
      <formula>ISERROR(P55)</formula>
    </cfRule>
    <cfRule type="containsErrors" dxfId="3282" priority="613">
      <formula>ISERROR(P55)</formula>
    </cfRule>
    <cfRule type="containsErrors" dxfId="3281" priority="616">
      <formula>ISERROR(P55)</formula>
    </cfRule>
  </conditionalFormatting>
  <conditionalFormatting sqref="P56">
    <cfRule type="containsErrors" dxfId="3280" priority="615">
      <formula>ISERROR(P56)</formula>
    </cfRule>
  </conditionalFormatting>
  <conditionalFormatting sqref="P57">
    <cfRule type="containsErrors" dxfId="3279" priority="614">
      <formula>ISERROR(P57)</formula>
    </cfRule>
  </conditionalFormatting>
  <conditionalFormatting sqref="P56">
    <cfRule type="containsErrors" dxfId="3278" priority="612">
      <formula>ISERROR(P56)</formula>
    </cfRule>
  </conditionalFormatting>
  <conditionalFormatting sqref="P57">
    <cfRule type="containsErrors" dxfId="3277" priority="611">
      <formula>ISERROR(P57)</formula>
    </cfRule>
  </conditionalFormatting>
  <conditionalFormatting sqref="N59">
    <cfRule type="cellIs" dxfId="3276" priority="609" operator="equal">
      <formula>0</formula>
    </cfRule>
  </conditionalFormatting>
  <conditionalFormatting sqref="M59">
    <cfRule type="cellIs" dxfId="3275" priority="608" operator="equal">
      <formula>0</formula>
    </cfRule>
  </conditionalFormatting>
  <conditionalFormatting sqref="R55">
    <cfRule type="cellIs" dxfId="3274" priority="606" operator="greaterThanOrEqual">
      <formula>0</formula>
    </cfRule>
    <cfRule type="cellIs" dxfId="3273" priority="607" operator="lessThan">
      <formula>0</formula>
    </cfRule>
  </conditionalFormatting>
  <conditionalFormatting sqref="O63:P63">
    <cfRule type="cellIs" dxfId="3272" priority="509" operator="equal">
      <formula>0</formula>
    </cfRule>
  </conditionalFormatting>
  <conditionalFormatting sqref="L69:M69">
    <cfRule type="cellIs" dxfId="3271" priority="508" operator="equal">
      <formula>0</formula>
    </cfRule>
  </conditionalFormatting>
  <conditionalFormatting sqref="E68">
    <cfRule type="containsErrors" dxfId="3270" priority="507">
      <formula>ISERROR(E68)</formula>
    </cfRule>
  </conditionalFormatting>
  <conditionalFormatting sqref="E68">
    <cfRule type="containsErrors" dxfId="3269" priority="506">
      <formula>ISERROR(E68)</formula>
    </cfRule>
  </conditionalFormatting>
  <conditionalFormatting sqref="C68:G68">
    <cfRule type="cellIs" dxfId="3268" priority="505" operator="equal">
      <formula>0</formula>
    </cfRule>
  </conditionalFormatting>
  <conditionalFormatting sqref="E68">
    <cfRule type="containsErrors" dxfId="3267" priority="502">
      <formula>ISERROR(E68)</formula>
    </cfRule>
    <cfRule type="containsErrors" dxfId="3266" priority="504">
      <formula>ISERROR(E68)</formula>
    </cfRule>
  </conditionalFormatting>
  <conditionalFormatting sqref="F68:G68">
    <cfRule type="containsErrors" dxfId="3265" priority="503">
      <formula>ISERROR(F68)</formula>
    </cfRule>
  </conditionalFormatting>
  <conditionalFormatting sqref="E67">
    <cfRule type="containsErrors" dxfId="3264" priority="477">
      <formula>ISERROR(E67)</formula>
    </cfRule>
    <cfRule type="containsErrors" dxfId="3263" priority="493">
      <formula>ISERROR(E67)</formula>
    </cfRule>
  </conditionalFormatting>
  <conditionalFormatting sqref="E65:E67">
    <cfRule type="containsErrors" dxfId="3262" priority="495">
      <formula>ISERROR(E65)</formula>
    </cfRule>
  </conditionalFormatting>
  <conditionalFormatting sqref="E65:E67">
    <cfRule type="containsErrors" dxfId="3261" priority="501">
      <formula>ISERROR(E65)</formula>
    </cfRule>
  </conditionalFormatting>
  <conditionalFormatting sqref="E65">
    <cfRule type="containsErrors" dxfId="3260" priority="500">
      <formula>ISERROR(E65)</formula>
    </cfRule>
  </conditionalFormatting>
  <conditionalFormatting sqref="E66">
    <cfRule type="containsErrors" dxfId="3259" priority="499">
      <formula>ISERROR(E66)</formula>
    </cfRule>
  </conditionalFormatting>
  <conditionalFormatting sqref="E65:E67">
    <cfRule type="cellIs" dxfId="3258" priority="498" operator="equal">
      <formula>0</formula>
    </cfRule>
  </conditionalFormatting>
  <conditionalFormatting sqref="E65:E67">
    <cfRule type="containsErrors" dxfId="3257" priority="494">
      <formula>ISERROR(E65)</formula>
    </cfRule>
    <cfRule type="containsErrors" dxfId="3256" priority="497">
      <formula>ISERROR(E65)</formula>
    </cfRule>
  </conditionalFormatting>
  <conditionalFormatting sqref="E65:E67">
    <cfRule type="containsErrors" dxfId="3255" priority="496">
      <formula>ISERROR(E65)</formula>
    </cfRule>
  </conditionalFormatting>
  <conditionalFormatting sqref="F64:F67">
    <cfRule type="cellIs" dxfId="3254" priority="492" operator="equal">
      <formula>0</formula>
    </cfRule>
  </conditionalFormatting>
  <conditionalFormatting sqref="F64:F67">
    <cfRule type="cellIs" dxfId="3253" priority="479" operator="equal">
      <formula>0</formula>
    </cfRule>
    <cfRule type="cellIs" dxfId="3252" priority="491" operator="equal">
      <formula>0</formula>
    </cfRule>
  </conditionalFormatting>
  <conditionalFormatting sqref="F64:F67">
    <cfRule type="containsErrors" dxfId="3251" priority="490">
      <formula>ISERROR(F64)</formula>
    </cfRule>
  </conditionalFormatting>
  <conditionalFormatting sqref="F65">
    <cfRule type="containsErrors" dxfId="3250" priority="489">
      <formula>ISERROR(F65)</formula>
    </cfRule>
  </conditionalFormatting>
  <conditionalFormatting sqref="F66">
    <cfRule type="containsErrors" dxfId="3249" priority="488">
      <formula>ISERROR(F66)</formula>
    </cfRule>
  </conditionalFormatting>
  <conditionalFormatting sqref="F67">
    <cfRule type="containsErrors" dxfId="3248" priority="487">
      <formula>ISERROR(F67)</formula>
    </cfRule>
  </conditionalFormatting>
  <conditionalFormatting sqref="F64:F67">
    <cfRule type="containsErrors" dxfId="3247" priority="486">
      <formula>ISERROR(F64)</formula>
    </cfRule>
  </conditionalFormatting>
  <conditionalFormatting sqref="F65">
    <cfRule type="containsErrors" dxfId="3246" priority="485">
      <formula>ISERROR(F65)</formula>
    </cfRule>
  </conditionalFormatting>
  <conditionalFormatting sqref="F66">
    <cfRule type="containsErrors" dxfId="3245" priority="484">
      <formula>ISERROR(F66)</formula>
    </cfRule>
  </conditionalFormatting>
  <conditionalFormatting sqref="F64:F67">
    <cfRule type="containsErrors" dxfId="3244" priority="480">
      <formula>ISERROR(F64)</formula>
    </cfRule>
    <cfRule type="containsErrors" dxfId="3243" priority="483">
      <formula>ISERROR(F64)</formula>
    </cfRule>
  </conditionalFormatting>
  <conditionalFormatting sqref="F64:F67">
    <cfRule type="containsErrors" dxfId="3242" priority="482">
      <formula>ISERROR(F64)</formula>
    </cfRule>
  </conditionalFormatting>
  <conditionalFormatting sqref="F64:F67">
    <cfRule type="containsErrors" dxfId="3241" priority="481">
      <formula>ISERROR(F64)</formula>
    </cfRule>
  </conditionalFormatting>
  <conditionalFormatting sqref="E67">
    <cfRule type="containsErrors" dxfId="3240" priority="478">
      <formula>ISERROR(E67)</formula>
    </cfRule>
  </conditionalFormatting>
  <conditionalFormatting sqref="J64">
    <cfRule type="cellIs" dxfId="3239" priority="475" operator="greaterThanOrEqual">
      <formula>0</formula>
    </cfRule>
    <cfRule type="cellIs" dxfId="3238" priority="476" operator="lessThan">
      <formula>0</formula>
    </cfRule>
  </conditionalFormatting>
  <conditionalFormatting sqref="E64:E67">
    <cfRule type="containsErrors" dxfId="3237" priority="470">
      <formula>ISERROR(E64)</formula>
    </cfRule>
  </conditionalFormatting>
  <conditionalFormatting sqref="E64:E67">
    <cfRule type="containsErrors" dxfId="3236" priority="474">
      <formula>ISERROR(E64)</formula>
    </cfRule>
  </conditionalFormatting>
  <conditionalFormatting sqref="E64:E67">
    <cfRule type="cellIs" dxfId="3235" priority="473" operator="equal">
      <formula>0</formula>
    </cfRule>
  </conditionalFormatting>
  <conditionalFormatting sqref="E64:E67">
    <cfRule type="containsErrors" dxfId="3234" priority="469">
      <formula>ISERROR(E64)</formula>
    </cfRule>
    <cfRule type="containsErrors" dxfId="3233" priority="472">
      <formula>ISERROR(E64)</formula>
    </cfRule>
  </conditionalFormatting>
  <conditionalFormatting sqref="E64:E67">
    <cfRule type="containsErrors" dxfId="3232" priority="471">
      <formula>ISERROR(E64)</formula>
    </cfRule>
  </conditionalFormatting>
  <conditionalFormatting sqref="O64:P67">
    <cfRule type="cellIs" dxfId="3231" priority="468" operator="equal">
      <formula>0</formula>
    </cfRule>
  </conditionalFormatting>
  <conditionalFormatting sqref="P65">
    <cfRule type="containsErrors" dxfId="3230" priority="448">
      <formula>ISERROR(P65)</formula>
    </cfRule>
  </conditionalFormatting>
  <conditionalFormatting sqref="P64:P67">
    <cfRule type="containsErrors" dxfId="3229" priority="449">
      <formula>ISERROR(P64)</formula>
    </cfRule>
  </conditionalFormatting>
  <conditionalFormatting sqref="P66">
    <cfRule type="containsErrors" dxfId="3228" priority="458">
      <formula>ISERROR(P66)</formula>
    </cfRule>
  </conditionalFormatting>
  <conditionalFormatting sqref="P64:P67">
    <cfRule type="containsErrors" dxfId="3227" priority="466">
      <formula>ISERROR(P64)</formula>
    </cfRule>
  </conditionalFormatting>
  <conditionalFormatting sqref="P64:P67">
    <cfRule type="cellIs" dxfId="3226" priority="467" operator="equal">
      <formula>0</formula>
    </cfRule>
  </conditionalFormatting>
  <conditionalFormatting sqref="P66">
    <cfRule type="containsErrors" dxfId="3225" priority="464">
      <formula>ISERROR(P66)</formula>
    </cfRule>
  </conditionalFormatting>
  <conditionalFormatting sqref="P65">
    <cfRule type="containsErrors" dxfId="3224" priority="465">
      <formula>ISERROR(P65)</formula>
    </cfRule>
  </conditionalFormatting>
  <conditionalFormatting sqref="P64:P67">
    <cfRule type="containsErrors" dxfId="3223" priority="457">
      <formula>ISERROR(P64)</formula>
    </cfRule>
    <cfRule type="containsErrors" dxfId="3222" priority="460">
      <formula>ISERROR(P64)</formula>
    </cfRule>
    <cfRule type="containsErrors" dxfId="3221" priority="463">
      <formula>ISERROR(P64)</formula>
    </cfRule>
  </conditionalFormatting>
  <conditionalFormatting sqref="P65">
    <cfRule type="containsErrors" dxfId="3220" priority="462">
      <formula>ISERROR(P65)</formula>
    </cfRule>
  </conditionalFormatting>
  <conditionalFormatting sqref="P66">
    <cfRule type="containsErrors" dxfId="3219" priority="461">
      <formula>ISERROR(P66)</formula>
    </cfRule>
  </conditionalFormatting>
  <conditionalFormatting sqref="P65">
    <cfRule type="containsErrors" dxfId="3218" priority="459">
      <formula>ISERROR(P65)</formula>
    </cfRule>
  </conditionalFormatting>
  <conditionalFormatting sqref="O64:O67">
    <cfRule type="cellIs" dxfId="3217" priority="456" operator="equal">
      <formula>0</formula>
    </cfRule>
  </conditionalFormatting>
  <conditionalFormatting sqref="O64:O67">
    <cfRule type="cellIs" dxfId="3216" priority="455" operator="equal">
      <formula>0</formula>
    </cfRule>
  </conditionalFormatting>
  <conditionalFormatting sqref="O64:O67">
    <cfRule type="containsErrors" dxfId="3215" priority="454">
      <formula>ISERROR(O64)</formula>
    </cfRule>
  </conditionalFormatting>
  <conditionalFormatting sqref="O64:O67">
    <cfRule type="containsErrors" dxfId="3214" priority="451">
      <formula>ISERROR(O64)</formula>
    </cfRule>
    <cfRule type="containsErrors" dxfId="3213" priority="452">
      <formula>ISERROR(O64)</formula>
    </cfRule>
    <cfRule type="containsErrors" dxfId="3212" priority="453">
      <formula>ISERROR(O64)</formula>
    </cfRule>
  </conditionalFormatting>
  <conditionalFormatting sqref="P64:P67">
    <cfRule type="containsErrors" dxfId="3211" priority="427">
      <formula>ISERROR(P64)</formula>
    </cfRule>
  </conditionalFormatting>
  <conditionalFormatting sqref="P66">
    <cfRule type="containsErrors" dxfId="3210" priority="425">
      <formula>ISERROR(P66)</formula>
    </cfRule>
  </conditionalFormatting>
  <conditionalFormatting sqref="P65">
    <cfRule type="containsErrors" dxfId="3209" priority="426">
      <formula>ISERROR(P65)</formula>
    </cfRule>
  </conditionalFormatting>
  <conditionalFormatting sqref="P64:P67">
    <cfRule type="cellIs" dxfId="3208" priority="450" operator="equal">
      <formula>0</formula>
    </cfRule>
  </conditionalFormatting>
  <conditionalFormatting sqref="P66">
    <cfRule type="containsErrors" dxfId="3207" priority="447">
      <formula>ISERROR(P66)</formula>
    </cfRule>
  </conditionalFormatting>
  <conditionalFormatting sqref="P64:P67">
    <cfRule type="containsErrors" dxfId="3206" priority="440">
      <formula>ISERROR(P64)</formula>
    </cfRule>
    <cfRule type="containsErrors" dxfId="3205" priority="443">
      <formula>ISERROR(P64)</formula>
    </cfRule>
    <cfRule type="containsErrors" dxfId="3204" priority="446">
      <formula>ISERROR(P64)</formula>
    </cfRule>
  </conditionalFormatting>
  <conditionalFormatting sqref="P65">
    <cfRule type="containsErrors" dxfId="3203" priority="445">
      <formula>ISERROR(P65)</formula>
    </cfRule>
  </conditionalFormatting>
  <conditionalFormatting sqref="P66">
    <cfRule type="containsErrors" dxfId="3202" priority="444">
      <formula>ISERROR(P66)</formula>
    </cfRule>
  </conditionalFormatting>
  <conditionalFormatting sqref="P65">
    <cfRule type="containsErrors" dxfId="3201" priority="442">
      <formula>ISERROR(P65)</formula>
    </cfRule>
  </conditionalFormatting>
  <conditionalFormatting sqref="P66">
    <cfRule type="containsErrors" dxfId="3200" priority="441">
      <formula>ISERROR(P66)</formula>
    </cfRule>
  </conditionalFormatting>
  <conditionalFormatting sqref="P64:P67">
    <cfRule type="containsErrors" dxfId="3199" priority="438">
      <formula>ISERROR(P64)</formula>
    </cfRule>
  </conditionalFormatting>
  <conditionalFormatting sqref="P64:P67">
    <cfRule type="cellIs" dxfId="3198" priority="439" operator="equal">
      <formula>0</formula>
    </cfRule>
  </conditionalFormatting>
  <conditionalFormatting sqref="P66">
    <cfRule type="containsErrors" dxfId="3197" priority="436">
      <formula>ISERROR(P66)</formula>
    </cfRule>
  </conditionalFormatting>
  <conditionalFormatting sqref="P65">
    <cfRule type="containsErrors" dxfId="3196" priority="437">
      <formula>ISERROR(P65)</formula>
    </cfRule>
  </conditionalFormatting>
  <conditionalFormatting sqref="P64:P67">
    <cfRule type="containsErrors" dxfId="3195" priority="429">
      <formula>ISERROR(P64)</formula>
    </cfRule>
    <cfRule type="containsErrors" dxfId="3194" priority="432">
      <formula>ISERROR(P64)</formula>
    </cfRule>
    <cfRule type="containsErrors" dxfId="3193" priority="435">
      <formula>ISERROR(P64)</formula>
    </cfRule>
  </conditionalFormatting>
  <conditionalFormatting sqref="P65">
    <cfRule type="containsErrors" dxfId="3192" priority="434">
      <formula>ISERROR(P65)</formula>
    </cfRule>
  </conditionalFormatting>
  <conditionalFormatting sqref="P66">
    <cfRule type="containsErrors" dxfId="3191" priority="433">
      <formula>ISERROR(P66)</formula>
    </cfRule>
  </conditionalFormatting>
  <conditionalFormatting sqref="P65">
    <cfRule type="containsErrors" dxfId="3190" priority="431">
      <formula>ISERROR(P65)</formula>
    </cfRule>
  </conditionalFormatting>
  <conditionalFormatting sqref="P66">
    <cfRule type="containsErrors" dxfId="3189" priority="430">
      <formula>ISERROR(P66)</formula>
    </cfRule>
  </conditionalFormatting>
  <conditionalFormatting sqref="P64:P67">
    <cfRule type="cellIs" dxfId="3188" priority="428" operator="equal">
      <formula>0</formula>
    </cfRule>
  </conditionalFormatting>
  <conditionalFormatting sqref="P64:P67">
    <cfRule type="containsErrors" dxfId="3187" priority="418">
      <formula>ISERROR(P64)</formula>
    </cfRule>
    <cfRule type="containsErrors" dxfId="3186" priority="421">
      <formula>ISERROR(P64)</formula>
    </cfRule>
    <cfRule type="containsErrors" dxfId="3185" priority="424">
      <formula>ISERROR(P64)</formula>
    </cfRule>
  </conditionalFormatting>
  <conditionalFormatting sqref="P65">
    <cfRule type="containsErrors" dxfId="3184" priority="423">
      <formula>ISERROR(P65)</formula>
    </cfRule>
  </conditionalFormatting>
  <conditionalFormatting sqref="P66">
    <cfRule type="containsErrors" dxfId="3183" priority="422">
      <formula>ISERROR(P66)</formula>
    </cfRule>
  </conditionalFormatting>
  <conditionalFormatting sqref="P65">
    <cfRule type="containsErrors" dxfId="3182" priority="420">
      <formula>ISERROR(P65)</formula>
    </cfRule>
  </conditionalFormatting>
  <conditionalFormatting sqref="P66">
    <cfRule type="containsErrors" dxfId="3181" priority="419">
      <formula>ISERROR(P66)</formula>
    </cfRule>
  </conditionalFormatting>
  <conditionalFormatting sqref="N68">
    <cfRule type="cellIs" dxfId="3180" priority="417" operator="equal">
      <formula>0</formula>
    </cfRule>
  </conditionalFormatting>
  <conditionalFormatting sqref="M68">
    <cfRule type="cellIs" dxfId="3179" priority="416" operator="equal">
      <formula>0</formula>
    </cfRule>
  </conditionalFormatting>
  <conditionalFormatting sqref="R64">
    <cfRule type="cellIs" dxfId="3178" priority="414" operator="greaterThanOrEqual">
      <formula>0</formula>
    </cfRule>
    <cfRule type="cellIs" dxfId="3177" priority="415" operator="lessThan">
      <formula>0</formula>
    </cfRule>
  </conditionalFormatting>
  <conditionalFormatting sqref="O72:P72">
    <cfRule type="cellIs" dxfId="3176" priority="413" operator="equal">
      <formula>0</formula>
    </cfRule>
  </conditionalFormatting>
  <conditionalFormatting sqref="L78:M78">
    <cfRule type="cellIs" dxfId="3175" priority="412" operator="equal">
      <formula>0</formula>
    </cfRule>
  </conditionalFormatting>
  <conditionalFormatting sqref="E77">
    <cfRule type="containsErrors" dxfId="3174" priority="411">
      <formula>ISERROR(E77)</formula>
    </cfRule>
  </conditionalFormatting>
  <conditionalFormatting sqref="E77">
    <cfRule type="containsErrors" dxfId="3173" priority="410">
      <formula>ISERROR(E77)</formula>
    </cfRule>
  </conditionalFormatting>
  <conditionalFormatting sqref="C77:F77">
    <cfRule type="cellIs" dxfId="3172" priority="409" operator="equal">
      <formula>0</formula>
    </cfRule>
  </conditionalFormatting>
  <conditionalFormatting sqref="E77">
    <cfRule type="containsErrors" dxfId="3171" priority="406">
      <formula>ISERROR(E77)</formula>
    </cfRule>
    <cfRule type="containsErrors" dxfId="3170" priority="408">
      <formula>ISERROR(E77)</formula>
    </cfRule>
  </conditionalFormatting>
  <conditionalFormatting sqref="F77">
    <cfRule type="containsErrors" dxfId="3169" priority="407">
      <formula>ISERROR(F77)</formula>
    </cfRule>
  </conditionalFormatting>
  <conditionalFormatting sqref="E76">
    <cfRule type="containsErrors" dxfId="3168" priority="381">
      <formula>ISERROR(E76)</formula>
    </cfRule>
    <cfRule type="containsErrors" dxfId="3167" priority="397">
      <formula>ISERROR(E76)</formula>
    </cfRule>
  </conditionalFormatting>
  <conditionalFormatting sqref="E74:E76">
    <cfRule type="containsErrors" dxfId="3166" priority="399">
      <formula>ISERROR(E74)</formula>
    </cfRule>
  </conditionalFormatting>
  <conditionalFormatting sqref="E74:E76">
    <cfRule type="containsErrors" dxfId="3165" priority="405">
      <formula>ISERROR(E74)</formula>
    </cfRule>
  </conditionalFormatting>
  <conditionalFormatting sqref="E74">
    <cfRule type="containsErrors" dxfId="3164" priority="404">
      <formula>ISERROR(E74)</formula>
    </cfRule>
  </conditionalFormatting>
  <conditionalFormatting sqref="E75">
    <cfRule type="containsErrors" dxfId="3163" priority="403">
      <formula>ISERROR(E75)</formula>
    </cfRule>
  </conditionalFormatting>
  <conditionalFormatting sqref="E74:E76">
    <cfRule type="cellIs" dxfId="3162" priority="402" operator="equal">
      <formula>0</formula>
    </cfRule>
  </conditionalFormatting>
  <conditionalFormatting sqref="E74:E76">
    <cfRule type="containsErrors" dxfId="3161" priority="398">
      <formula>ISERROR(E74)</formula>
    </cfRule>
    <cfRule type="containsErrors" dxfId="3160" priority="401">
      <formula>ISERROR(E74)</formula>
    </cfRule>
  </conditionalFormatting>
  <conditionalFormatting sqref="E74:E76">
    <cfRule type="containsErrors" dxfId="3159" priority="400">
      <formula>ISERROR(E74)</formula>
    </cfRule>
  </conditionalFormatting>
  <conditionalFormatting sqref="F73:F76">
    <cfRule type="cellIs" dxfId="3158" priority="396" operator="equal">
      <formula>0</formula>
    </cfRule>
  </conditionalFormatting>
  <conditionalFormatting sqref="F73:F76">
    <cfRule type="cellIs" dxfId="3157" priority="383" operator="equal">
      <formula>0</formula>
    </cfRule>
    <cfRule type="cellIs" dxfId="3156" priority="395" operator="equal">
      <formula>0</formula>
    </cfRule>
  </conditionalFormatting>
  <conditionalFormatting sqref="F73:F76">
    <cfRule type="containsErrors" dxfId="3155" priority="394">
      <formula>ISERROR(F73)</formula>
    </cfRule>
  </conditionalFormatting>
  <conditionalFormatting sqref="F74">
    <cfRule type="containsErrors" dxfId="3154" priority="393">
      <formula>ISERROR(F74)</formula>
    </cfRule>
  </conditionalFormatting>
  <conditionalFormatting sqref="F75">
    <cfRule type="containsErrors" dxfId="3153" priority="392">
      <formula>ISERROR(F75)</formula>
    </cfRule>
  </conditionalFormatting>
  <conditionalFormatting sqref="F76">
    <cfRule type="containsErrors" dxfId="3152" priority="391">
      <formula>ISERROR(F76)</formula>
    </cfRule>
  </conditionalFormatting>
  <conditionalFormatting sqref="F73:F76">
    <cfRule type="containsErrors" dxfId="3151" priority="390">
      <formula>ISERROR(F73)</formula>
    </cfRule>
  </conditionalFormatting>
  <conditionalFormatting sqref="F74">
    <cfRule type="containsErrors" dxfId="3150" priority="389">
      <formula>ISERROR(F74)</formula>
    </cfRule>
  </conditionalFormatting>
  <conditionalFormatting sqref="F75">
    <cfRule type="containsErrors" dxfId="3149" priority="388">
      <formula>ISERROR(F75)</formula>
    </cfRule>
  </conditionalFormatting>
  <conditionalFormatting sqref="F73:F76">
    <cfRule type="containsErrors" dxfId="3148" priority="384">
      <formula>ISERROR(F73)</formula>
    </cfRule>
    <cfRule type="containsErrors" dxfId="3147" priority="387">
      <formula>ISERROR(F73)</formula>
    </cfRule>
  </conditionalFormatting>
  <conditionalFormatting sqref="F73:F76">
    <cfRule type="containsErrors" dxfId="3146" priority="386">
      <formula>ISERROR(F73)</formula>
    </cfRule>
  </conditionalFormatting>
  <conditionalFormatting sqref="F73:F76">
    <cfRule type="containsErrors" dxfId="3145" priority="385">
      <formula>ISERROR(F73)</formula>
    </cfRule>
  </conditionalFormatting>
  <conditionalFormatting sqref="E76">
    <cfRule type="containsErrors" dxfId="3144" priority="382">
      <formula>ISERROR(E76)</formula>
    </cfRule>
  </conditionalFormatting>
  <conditionalFormatting sqref="J73">
    <cfRule type="cellIs" dxfId="3143" priority="379" operator="greaterThanOrEqual">
      <formula>0</formula>
    </cfRule>
    <cfRule type="cellIs" dxfId="3142" priority="380" operator="lessThan">
      <formula>0</formula>
    </cfRule>
  </conditionalFormatting>
  <conditionalFormatting sqref="E73:E76">
    <cfRule type="containsErrors" dxfId="3141" priority="374">
      <formula>ISERROR(E73)</formula>
    </cfRule>
  </conditionalFormatting>
  <conditionalFormatting sqref="E73:E76">
    <cfRule type="containsErrors" dxfId="3140" priority="378">
      <formula>ISERROR(E73)</formula>
    </cfRule>
  </conditionalFormatting>
  <conditionalFormatting sqref="E73:E76">
    <cfRule type="cellIs" dxfId="3139" priority="377" operator="equal">
      <formula>0</formula>
    </cfRule>
  </conditionalFormatting>
  <conditionalFormatting sqref="E73:E76">
    <cfRule type="containsErrors" dxfId="3138" priority="373">
      <formula>ISERROR(E73)</formula>
    </cfRule>
    <cfRule type="containsErrors" dxfId="3137" priority="376">
      <formula>ISERROR(E73)</formula>
    </cfRule>
  </conditionalFormatting>
  <conditionalFormatting sqref="E73:E76">
    <cfRule type="containsErrors" dxfId="3136" priority="375">
      <formula>ISERROR(E73)</formula>
    </cfRule>
  </conditionalFormatting>
  <conditionalFormatting sqref="O73:P76">
    <cfRule type="cellIs" dxfId="3135" priority="372" operator="equal">
      <formula>0</formula>
    </cfRule>
  </conditionalFormatting>
  <conditionalFormatting sqref="P74">
    <cfRule type="containsErrors" dxfId="3134" priority="352">
      <formula>ISERROR(P74)</formula>
    </cfRule>
  </conditionalFormatting>
  <conditionalFormatting sqref="P73:P76">
    <cfRule type="containsErrors" dxfId="3133" priority="353">
      <formula>ISERROR(P73)</formula>
    </cfRule>
  </conditionalFormatting>
  <conditionalFormatting sqref="P75">
    <cfRule type="containsErrors" dxfId="3132" priority="362">
      <formula>ISERROR(P75)</formula>
    </cfRule>
  </conditionalFormatting>
  <conditionalFormatting sqref="P73:P76">
    <cfRule type="containsErrors" dxfId="3131" priority="370">
      <formula>ISERROR(P73)</formula>
    </cfRule>
  </conditionalFormatting>
  <conditionalFormatting sqref="P73:P76">
    <cfRule type="cellIs" dxfId="3130" priority="371" operator="equal">
      <formula>0</formula>
    </cfRule>
  </conditionalFormatting>
  <conditionalFormatting sqref="P75">
    <cfRule type="containsErrors" dxfId="3129" priority="368">
      <formula>ISERROR(P75)</formula>
    </cfRule>
  </conditionalFormatting>
  <conditionalFormatting sqref="P74">
    <cfRule type="containsErrors" dxfId="3128" priority="369">
      <formula>ISERROR(P74)</formula>
    </cfRule>
  </conditionalFormatting>
  <conditionalFormatting sqref="P73:P76">
    <cfRule type="containsErrors" dxfId="3127" priority="361">
      <formula>ISERROR(P73)</formula>
    </cfRule>
    <cfRule type="containsErrors" dxfId="3126" priority="364">
      <formula>ISERROR(P73)</formula>
    </cfRule>
    <cfRule type="containsErrors" dxfId="3125" priority="367">
      <formula>ISERROR(P73)</formula>
    </cfRule>
  </conditionalFormatting>
  <conditionalFormatting sqref="P74">
    <cfRule type="containsErrors" dxfId="3124" priority="366">
      <formula>ISERROR(P74)</formula>
    </cfRule>
  </conditionalFormatting>
  <conditionalFormatting sqref="P75">
    <cfRule type="containsErrors" dxfId="3123" priority="365">
      <formula>ISERROR(P75)</formula>
    </cfRule>
  </conditionalFormatting>
  <conditionalFormatting sqref="P74">
    <cfRule type="containsErrors" dxfId="3122" priority="363">
      <formula>ISERROR(P74)</formula>
    </cfRule>
  </conditionalFormatting>
  <conditionalFormatting sqref="O73:O76">
    <cfRule type="cellIs" dxfId="3121" priority="360" operator="equal">
      <formula>0</formula>
    </cfRule>
  </conditionalFormatting>
  <conditionalFormatting sqref="O73:O76">
    <cfRule type="cellIs" dxfId="3120" priority="359" operator="equal">
      <formula>0</formula>
    </cfRule>
  </conditionalFormatting>
  <conditionalFormatting sqref="O73:O76">
    <cfRule type="containsErrors" dxfId="3119" priority="358">
      <formula>ISERROR(O73)</formula>
    </cfRule>
  </conditionalFormatting>
  <conditionalFormatting sqref="O73:O76">
    <cfRule type="containsErrors" dxfId="3118" priority="355">
      <formula>ISERROR(O73)</formula>
    </cfRule>
    <cfRule type="containsErrors" dxfId="3117" priority="356">
      <formula>ISERROR(O73)</formula>
    </cfRule>
    <cfRule type="containsErrors" dxfId="3116" priority="357">
      <formula>ISERROR(O73)</formula>
    </cfRule>
  </conditionalFormatting>
  <conditionalFormatting sqref="P73:P76">
    <cfRule type="containsErrors" dxfId="3115" priority="331">
      <formula>ISERROR(P73)</formula>
    </cfRule>
  </conditionalFormatting>
  <conditionalFormatting sqref="P75">
    <cfRule type="containsErrors" dxfId="3114" priority="329">
      <formula>ISERROR(P75)</formula>
    </cfRule>
  </conditionalFormatting>
  <conditionalFormatting sqref="P74">
    <cfRule type="containsErrors" dxfId="3113" priority="330">
      <formula>ISERROR(P74)</formula>
    </cfRule>
  </conditionalFormatting>
  <conditionalFormatting sqref="P73:P76">
    <cfRule type="cellIs" dxfId="3112" priority="354" operator="equal">
      <formula>0</formula>
    </cfRule>
  </conditionalFormatting>
  <conditionalFormatting sqref="P75">
    <cfRule type="containsErrors" dxfId="3111" priority="351">
      <formula>ISERROR(P75)</formula>
    </cfRule>
  </conditionalFormatting>
  <conditionalFormatting sqref="P73:P76">
    <cfRule type="containsErrors" dxfId="3110" priority="344">
      <formula>ISERROR(P73)</formula>
    </cfRule>
    <cfRule type="containsErrors" dxfId="3109" priority="347">
      <formula>ISERROR(P73)</formula>
    </cfRule>
    <cfRule type="containsErrors" dxfId="3108" priority="350">
      <formula>ISERROR(P73)</formula>
    </cfRule>
  </conditionalFormatting>
  <conditionalFormatting sqref="P74">
    <cfRule type="containsErrors" dxfId="3107" priority="349">
      <formula>ISERROR(P74)</formula>
    </cfRule>
  </conditionalFormatting>
  <conditionalFormatting sqref="P75">
    <cfRule type="containsErrors" dxfId="3106" priority="348">
      <formula>ISERROR(P75)</formula>
    </cfRule>
  </conditionalFormatting>
  <conditionalFormatting sqref="P74">
    <cfRule type="containsErrors" dxfId="3105" priority="346">
      <formula>ISERROR(P74)</formula>
    </cfRule>
  </conditionalFormatting>
  <conditionalFormatting sqref="P75">
    <cfRule type="containsErrors" dxfId="3104" priority="345">
      <formula>ISERROR(P75)</formula>
    </cfRule>
  </conditionalFormatting>
  <conditionalFormatting sqref="P73:P76">
    <cfRule type="containsErrors" dxfId="3103" priority="342">
      <formula>ISERROR(P73)</formula>
    </cfRule>
  </conditionalFormatting>
  <conditionalFormatting sqref="P73:P76">
    <cfRule type="cellIs" dxfId="3102" priority="343" operator="equal">
      <formula>0</formula>
    </cfRule>
  </conditionalFormatting>
  <conditionalFormatting sqref="P75">
    <cfRule type="containsErrors" dxfId="3101" priority="340">
      <formula>ISERROR(P75)</formula>
    </cfRule>
  </conditionalFormatting>
  <conditionalFormatting sqref="P74">
    <cfRule type="containsErrors" dxfId="3100" priority="341">
      <formula>ISERROR(P74)</formula>
    </cfRule>
  </conditionalFormatting>
  <conditionalFormatting sqref="P73:P76">
    <cfRule type="containsErrors" dxfId="3099" priority="333">
      <formula>ISERROR(P73)</formula>
    </cfRule>
    <cfRule type="containsErrors" dxfId="3098" priority="336">
      <formula>ISERROR(P73)</formula>
    </cfRule>
    <cfRule type="containsErrors" dxfId="3097" priority="339">
      <formula>ISERROR(P73)</formula>
    </cfRule>
  </conditionalFormatting>
  <conditionalFormatting sqref="P74">
    <cfRule type="containsErrors" dxfId="3096" priority="338">
      <formula>ISERROR(P74)</formula>
    </cfRule>
  </conditionalFormatting>
  <conditionalFormatting sqref="P75">
    <cfRule type="containsErrors" dxfId="3095" priority="337">
      <formula>ISERROR(P75)</formula>
    </cfRule>
  </conditionalFormatting>
  <conditionalFormatting sqref="P74">
    <cfRule type="containsErrors" dxfId="3094" priority="335">
      <formula>ISERROR(P74)</formula>
    </cfRule>
  </conditionalFormatting>
  <conditionalFormatting sqref="P75">
    <cfRule type="containsErrors" dxfId="3093" priority="334">
      <formula>ISERROR(P75)</formula>
    </cfRule>
  </conditionalFormatting>
  <conditionalFormatting sqref="P73:P76">
    <cfRule type="cellIs" dxfId="3092" priority="332" operator="equal">
      <formula>0</formula>
    </cfRule>
  </conditionalFormatting>
  <conditionalFormatting sqref="P73:P76">
    <cfRule type="containsErrors" dxfId="3091" priority="322">
      <formula>ISERROR(P73)</formula>
    </cfRule>
    <cfRule type="containsErrors" dxfId="3090" priority="325">
      <formula>ISERROR(P73)</formula>
    </cfRule>
    <cfRule type="containsErrors" dxfId="3089" priority="328">
      <formula>ISERROR(P73)</formula>
    </cfRule>
  </conditionalFormatting>
  <conditionalFormatting sqref="P74">
    <cfRule type="containsErrors" dxfId="3088" priority="327">
      <formula>ISERROR(P74)</formula>
    </cfRule>
  </conditionalFormatting>
  <conditionalFormatting sqref="P75">
    <cfRule type="containsErrors" dxfId="3087" priority="326">
      <formula>ISERROR(P75)</formula>
    </cfRule>
  </conditionalFormatting>
  <conditionalFormatting sqref="P74">
    <cfRule type="containsErrors" dxfId="3086" priority="324">
      <formula>ISERROR(P74)</formula>
    </cfRule>
  </conditionalFormatting>
  <conditionalFormatting sqref="P75">
    <cfRule type="containsErrors" dxfId="3085" priority="323">
      <formula>ISERROR(P75)</formula>
    </cfRule>
  </conditionalFormatting>
  <conditionalFormatting sqref="N77">
    <cfRule type="cellIs" dxfId="3084" priority="321" operator="equal">
      <formula>0</formula>
    </cfRule>
  </conditionalFormatting>
  <conditionalFormatting sqref="M77">
    <cfRule type="cellIs" dxfId="3083" priority="320" operator="equal">
      <formula>0</formula>
    </cfRule>
  </conditionalFormatting>
  <conditionalFormatting sqref="R73">
    <cfRule type="cellIs" dxfId="3082" priority="318" operator="greaterThanOrEqual">
      <formula>0</formula>
    </cfRule>
    <cfRule type="cellIs" dxfId="3081" priority="319" operator="lessThan">
      <formula>0</formula>
    </cfRule>
  </conditionalFormatting>
  <conditionalFormatting sqref="O81:P81">
    <cfRule type="cellIs" dxfId="3080" priority="317" operator="equal">
      <formula>0</formula>
    </cfRule>
  </conditionalFormatting>
  <conditionalFormatting sqref="E86">
    <cfRule type="containsErrors" dxfId="3079" priority="315">
      <formula>ISERROR(E86)</formula>
    </cfRule>
  </conditionalFormatting>
  <conditionalFormatting sqref="E86">
    <cfRule type="containsErrors" dxfId="3078" priority="314">
      <formula>ISERROR(E86)</formula>
    </cfRule>
  </conditionalFormatting>
  <conditionalFormatting sqref="C86:G86">
    <cfRule type="cellIs" dxfId="3077" priority="313" operator="equal">
      <formula>0</formula>
    </cfRule>
  </conditionalFormatting>
  <conditionalFormatting sqref="E86">
    <cfRule type="containsErrors" dxfId="3076" priority="310">
      <formula>ISERROR(E86)</formula>
    </cfRule>
    <cfRule type="containsErrors" dxfId="3075" priority="312">
      <formula>ISERROR(E86)</formula>
    </cfRule>
  </conditionalFormatting>
  <conditionalFormatting sqref="F86:G86">
    <cfRule type="containsErrors" dxfId="3074" priority="311">
      <formula>ISERROR(F86)</formula>
    </cfRule>
  </conditionalFormatting>
  <conditionalFormatting sqref="E85">
    <cfRule type="containsErrors" dxfId="3073" priority="285">
      <formula>ISERROR(E85)</formula>
    </cfRule>
    <cfRule type="containsErrors" dxfId="3072" priority="301">
      <formula>ISERROR(E85)</formula>
    </cfRule>
  </conditionalFormatting>
  <conditionalFormatting sqref="E83:E85">
    <cfRule type="containsErrors" dxfId="3071" priority="303">
      <formula>ISERROR(E83)</formula>
    </cfRule>
  </conditionalFormatting>
  <conditionalFormatting sqref="E83:E85">
    <cfRule type="containsErrors" dxfId="3070" priority="309">
      <formula>ISERROR(E83)</formula>
    </cfRule>
  </conditionalFormatting>
  <conditionalFormatting sqref="E83">
    <cfRule type="containsErrors" dxfId="3069" priority="308">
      <formula>ISERROR(E83)</formula>
    </cfRule>
  </conditionalFormatting>
  <conditionalFormatting sqref="E84">
    <cfRule type="containsErrors" dxfId="3068" priority="307">
      <formula>ISERROR(E84)</formula>
    </cfRule>
  </conditionalFormatting>
  <conditionalFormatting sqref="E83:E85">
    <cfRule type="cellIs" dxfId="3067" priority="306" operator="equal">
      <formula>0</formula>
    </cfRule>
  </conditionalFormatting>
  <conditionalFormatting sqref="E83:E85">
    <cfRule type="containsErrors" dxfId="3066" priority="302">
      <formula>ISERROR(E83)</formula>
    </cfRule>
    <cfRule type="containsErrors" dxfId="3065" priority="305">
      <formula>ISERROR(E83)</formula>
    </cfRule>
  </conditionalFormatting>
  <conditionalFormatting sqref="E83:E85">
    <cfRule type="containsErrors" dxfId="3064" priority="304">
      <formula>ISERROR(E83)</formula>
    </cfRule>
  </conditionalFormatting>
  <conditionalFormatting sqref="F82:F85">
    <cfRule type="cellIs" dxfId="3063" priority="300" operator="equal">
      <formula>0</formula>
    </cfRule>
  </conditionalFormatting>
  <conditionalFormatting sqref="F82:F85">
    <cfRule type="cellIs" dxfId="3062" priority="287" operator="equal">
      <formula>0</formula>
    </cfRule>
    <cfRule type="cellIs" dxfId="3061" priority="299" operator="equal">
      <formula>0</formula>
    </cfRule>
  </conditionalFormatting>
  <conditionalFormatting sqref="F82:F85">
    <cfRule type="containsErrors" dxfId="3060" priority="298">
      <formula>ISERROR(F82)</formula>
    </cfRule>
  </conditionalFormatting>
  <conditionalFormatting sqref="F83">
    <cfRule type="containsErrors" dxfId="3059" priority="297">
      <formula>ISERROR(F83)</formula>
    </cfRule>
  </conditionalFormatting>
  <conditionalFormatting sqref="F84">
    <cfRule type="containsErrors" dxfId="3058" priority="296">
      <formula>ISERROR(F84)</formula>
    </cfRule>
  </conditionalFormatting>
  <conditionalFormatting sqref="F85">
    <cfRule type="containsErrors" dxfId="3057" priority="295">
      <formula>ISERROR(F85)</formula>
    </cfRule>
  </conditionalFormatting>
  <conditionalFormatting sqref="F82:F85">
    <cfRule type="containsErrors" dxfId="3056" priority="294">
      <formula>ISERROR(F82)</formula>
    </cfRule>
  </conditionalFormatting>
  <conditionalFormatting sqref="F83">
    <cfRule type="containsErrors" dxfId="3055" priority="293">
      <formula>ISERROR(F83)</formula>
    </cfRule>
  </conditionalFormatting>
  <conditionalFormatting sqref="F84">
    <cfRule type="containsErrors" dxfId="3054" priority="292">
      <formula>ISERROR(F84)</formula>
    </cfRule>
  </conditionalFormatting>
  <conditionalFormatting sqref="F82:F85">
    <cfRule type="containsErrors" dxfId="3053" priority="288">
      <formula>ISERROR(F82)</formula>
    </cfRule>
    <cfRule type="containsErrors" dxfId="3052" priority="291">
      <formula>ISERROR(F82)</formula>
    </cfRule>
  </conditionalFormatting>
  <conditionalFormatting sqref="F82:F85">
    <cfRule type="containsErrors" dxfId="3051" priority="290">
      <formula>ISERROR(F82)</formula>
    </cfRule>
  </conditionalFormatting>
  <conditionalFormatting sqref="F82:F85">
    <cfRule type="containsErrors" dxfId="3050" priority="289">
      <formula>ISERROR(F82)</formula>
    </cfRule>
  </conditionalFormatting>
  <conditionalFormatting sqref="E85">
    <cfRule type="containsErrors" dxfId="3049" priority="286">
      <formula>ISERROR(E85)</formula>
    </cfRule>
  </conditionalFormatting>
  <conditionalFormatting sqref="J82">
    <cfRule type="cellIs" dxfId="3048" priority="283" operator="greaterThanOrEqual">
      <formula>0</formula>
    </cfRule>
    <cfRule type="cellIs" dxfId="3047" priority="284" operator="lessThan">
      <formula>0</formula>
    </cfRule>
  </conditionalFormatting>
  <conditionalFormatting sqref="E82:E85">
    <cfRule type="containsErrors" dxfId="3046" priority="278">
      <formula>ISERROR(E82)</formula>
    </cfRule>
  </conditionalFormatting>
  <conditionalFormatting sqref="E82:E85">
    <cfRule type="containsErrors" dxfId="3045" priority="282">
      <formula>ISERROR(E82)</formula>
    </cfRule>
  </conditionalFormatting>
  <conditionalFormatting sqref="E82:E85">
    <cfRule type="cellIs" dxfId="3044" priority="281" operator="equal">
      <formula>0</formula>
    </cfRule>
  </conditionalFormatting>
  <conditionalFormatting sqref="E82:E85">
    <cfRule type="containsErrors" dxfId="3043" priority="277">
      <formula>ISERROR(E82)</formula>
    </cfRule>
    <cfRule type="containsErrors" dxfId="3042" priority="280">
      <formula>ISERROR(E82)</formula>
    </cfRule>
  </conditionalFormatting>
  <conditionalFormatting sqref="E82:E85">
    <cfRule type="containsErrors" dxfId="3041" priority="279">
      <formula>ISERROR(E82)</formula>
    </cfRule>
  </conditionalFormatting>
  <conditionalFormatting sqref="O82:P85">
    <cfRule type="cellIs" dxfId="3040" priority="276" operator="equal">
      <formula>0</formula>
    </cfRule>
  </conditionalFormatting>
  <conditionalFormatting sqref="P83">
    <cfRule type="containsErrors" dxfId="3039" priority="256">
      <formula>ISERROR(P83)</formula>
    </cfRule>
  </conditionalFormatting>
  <conditionalFormatting sqref="P82:P85">
    <cfRule type="containsErrors" dxfId="3038" priority="257">
      <formula>ISERROR(P82)</formula>
    </cfRule>
  </conditionalFormatting>
  <conditionalFormatting sqref="P84">
    <cfRule type="containsErrors" dxfId="3037" priority="266">
      <formula>ISERROR(P84)</formula>
    </cfRule>
  </conditionalFormatting>
  <conditionalFormatting sqref="P82:P85">
    <cfRule type="containsErrors" dxfId="3036" priority="274">
      <formula>ISERROR(P82)</formula>
    </cfRule>
  </conditionalFormatting>
  <conditionalFormatting sqref="P82:P85">
    <cfRule type="cellIs" dxfId="3035" priority="275" operator="equal">
      <formula>0</formula>
    </cfRule>
  </conditionalFormatting>
  <conditionalFormatting sqref="P84">
    <cfRule type="containsErrors" dxfId="3034" priority="272">
      <formula>ISERROR(P84)</formula>
    </cfRule>
  </conditionalFormatting>
  <conditionalFormatting sqref="P83">
    <cfRule type="containsErrors" dxfId="3033" priority="273">
      <formula>ISERROR(P83)</formula>
    </cfRule>
  </conditionalFormatting>
  <conditionalFormatting sqref="P82:P85">
    <cfRule type="containsErrors" dxfId="3032" priority="265">
      <formula>ISERROR(P82)</formula>
    </cfRule>
    <cfRule type="containsErrors" dxfId="3031" priority="268">
      <formula>ISERROR(P82)</formula>
    </cfRule>
    <cfRule type="containsErrors" dxfId="3030" priority="271">
      <formula>ISERROR(P82)</formula>
    </cfRule>
  </conditionalFormatting>
  <conditionalFormatting sqref="P83">
    <cfRule type="containsErrors" dxfId="3029" priority="270">
      <formula>ISERROR(P83)</formula>
    </cfRule>
  </conditionalFormatting>
  <conditionalFormatting sqref="P84">
    <cfRule type="containsErrors" dxfId="3028" priority="269">
      <formula>ISERROR(P84)</formula>
    </cfRule>
  </conditionalFormatting>
  <conditionalFormatting sqref="P83">
    <cfRule type="containsErrors" dxfId="3027" priority="267">
      <formula>ISERROR(P83)</formula>
    </cfRule>
  </conditionalFormatting>
  <conditionalFormatting sqref="O82:O85">
    <cfRule type="cellIs" dxfId="3026" priority="264" operator="equal">
      <formula>0</formula>
    </cfRule>
  </conditionalFormatting>
  <conditionalFormatting sqref="O82:O85">
    <cfRule type="cellIs" dxfId="3025" priority="263" operator="equal">
      <formula>0</formula>
    </cfRule>
  </conditionalFormatting>
  <conditionalFormatting sqref="O82:O85">
    <cfRule type="containsErrors" dxfId="3024" priority="262">
      <formula>ISERROR(O82)</formula>
    </cfRule>
  </conditionalFormatting>
  <conditionalFormatting sqref="O82:O85">
    <cfRule type="containsErrors" dxfId="3023" priority="259">
      <formula>ISERROR(O82)</formula>
    </cfRule>
    <cfRule type="containsErrors" dxfId="3022" priority="260">
      <formula>ISERROR(O82)</formula>
    </cfRule>
    <cfRule type="containsErrors" dxfId="3021" priority="261">
      <formula>ISERROR(O82)</formula>
    </cfRule>
  </conditionalFormatting>
  <conditionalFormatting sqref="P82:P85">
    <cfRule type="containsErrors" dxfId="3020" priority="235">
      <formula>ISERROR(P82)</formula>
    </cfRule>
  </conditionalFormatting>
  <conditionalFormatting sqref="P84">
    <cfRule type="containsErrors" dxfId="3019" priority="233">
      <formula>ISERROR(P84)</formula>
    </cfRule>
  </conditionalFormatting>
  <conditionalFormatting sqref="P83">
    <cfRule type="containsErrors" dxfId="3018" priority="234">
      <formula>ISERROR(P83)</formula>
    </cfRule>
  </conditionalFormatting>
  <conditionalFormatting sqref="P82:P85">
    <cfRule type="cellIs" dxfId="3017" priority="258" operator="equal">
      <formula>0</formula>
    </cfRule>
  </conditionalFormatting>
  <conditionalFormatting sqref="P84">
    <cfRule type="containsErrors" dxfId="3016" priority="255">
      <formula>ISERROR(P84)</formula>
    </cfRule>
  </conditionalFormatting>
  <conditionalFormatting sqref="P82:P85">
    <cfRule type="containsErrors" dxfId="3015" priority="248">
      <formula>ISERROR(P82)</formula>
    </cfRule>
    <cfRule type="containsErrors" dxfId="3014" priority="251">
      <formula>ISERROR(P82)</formula>
    </cfRule>
    <cfRule type="containsErrors" dxfId="3013" priority="254">
      <formula>ISERROR(P82)</formula>
    </cfRule>
  </conditionalFormatting>
  <conditionalFormatting sqref="P83">
    <cfRule type="containsErrors" dxfId="3012" priority="253">
      <formula>ISERROR(P83)</formula>
    </cfRule>
  </conditionalFormatting>
  <conditionalFormatting sqref="P84">
    <cfRule type="containsErrors" dxfId="3011" priority="252">
      <formula>ISERROR(P84)</formula>
    </cfRule>
  </conditionalFormatting>
  <conditionalFormatting sqref="P83">
    <cfRule type="containsErrors" dxfId="3010" priority="250">
      <formula>ISERROR(P83)</formula>
    </cfRule>
  </conditionalFormatting>
  <conditionalFormatting sqref="P84">
    <cfRule type="containsErrors" dxfId="3009" priority="249">
      <formula>ISERROR(P84)</formula>
    </cfRule>
  </conditionalFormatting>
  <conditionalFormatting sqref="P82:P85">
    <cfRule type="containsErrors" dxfId="3008" priority="246">
      <formula>ISERROR(P82)</formula>
    </cfRule>
  </conditionalFormatting>
  <conditionalFormatting sqref="P82:P85">
    <cfRule type="cellIs" dxfId="3007" priority="247" operator="equal">
      <formula>0</formula>
    </cfRule>
  </conditionalFormatting>
  <conditionalFormatting sqref="P84">
    <cfRule type="containsErrors" dxfId="3006" priority="244">
      <formula>ISERROR(P84)</formula>
    </cfRule>
  </conditionalFormatting>
  <conditionalFormatting sqref="P83">
    <cfRule type="containsErrors" dxfId="3005" priority="245">
      <formula>ISERROR(P83)</formula>
    </cfRule>
  </conditionalFormatting>
  <conditionalFormatting sqref="P82:P85">
    <cfRule type="containsErrors" dxfId="3004" priority="237">
      <formula>ISERROR(P82)</formula>
    </cfRule>
    <cfRule type="containsErrors" dxfId="3003" priority="240">
      <formula>ISERROR(P82)</formula>
    </cfRule>
    <cfRule type="containsErrors" dxfId="3002" priority="243">
      <formula>ISERROR(P82)</formula>
    </cfRule>
  </conditionalFormatting>
  <conditionalFormatting sqref="P83">
    <cfRule type="containsErrors" dxfId="3001" priority="242">
      <formula>ISERROR(P83)</formula>
    </cfRule>
  </conditionalFormatting>
  <conditionalFormatting sqref="P84">
    <cfRule type="containsErrors" dxfId="3000" priority="241">
      <formula>ISERROR(P84)</formula>
    </cfRule>
  </conditionalFormatting>
  <conditionalFormatting sqref="P83">
    <cfRule type="containsErrors" dxfId="2999" priority="239">
      <formula>ISERROR(P83)</formula>
    </cfRule>
  </conditionalFormatting>
  <conditionalFormatting sqref="P84">
    <cfRule type="containsErrors" dxfId="2998" priority="238">
      <formula>ISERROR(P84)</formula>
    </cfRule>
  </conditionalFormatting>
  <conditionalFormatting sqref="P82:P85">
    <cfRule type="cellIs" dxfId="2997" priority="236" operator="equal">
      <formula>0</formula>
    </cfRule>
  </conditionalFormatting>
  <conditionalFormatting sqref="P82:P85">
    <cfRule type="containsErrors" dxfId="2996" priority="226">
      <formula>ISERROR(P82)</formula>
    </cfRule>
    <cfRule type="containsErrors" dxfId="2995" priority="229">
      <formula>ISERROR(P82)</formula>
    </cfRule>
    <cfRule type="containsErrors" dxfId="2994" priority="232">
      <formula>ISERROR(P82)</formula>
    </cfRule>
  </conditionalFormatting>
  <conditionalFormatting sqref="P83">
    <cfRule type="containsErrors" dxfId="2993" priority="231">
      <formula>ISERROR(P83)</formula>
    </cfRule>
  </conditionalFormatting>
  <conditionalFormatting sqref="P84">
    <cfRule type="containsErrors" dxfId="2992" priority="230">
      <formula>ISERROR(P84)</formula>
    </cfRule>
  </conditionalFormatting>
  <conditionalFormatting sqref="P83">
    <cfRule type="containsErrors" dxfId="2991" priority="228">
      <formula>ISERROR(P83)</formula>
    </cfRule>
  </conditionalFormatting>
  <conditionalFormatting sqref="P84">
    <cfRule type="containsErrors" dxfId="2990" priority="227">
      <formula>ISERROR(P84)</formula>
    </cfRule>
  </conditionalFormatting>
  <conditionalFormatting sqref="N86">
    <cfRule type="cellIs" dxfId="2989" priority="225" operator="equal">
      <formula>0</formula>
    </cfRule>
  </conditionalFormatting>
  <conditionalFormatting sqref="M86">
    <cfRule type="cellIs" dxfId="2988" priority="224" operator="equal">
      <formula>0</formula>
    </cfRule>
  </conditionalFormatting>
  <conditionalFormatting sqref="R82">
    <cfRule type="cellIs" dxfId="2987" priority="222" operator="greaterThanOrEqual">
      <formula>0</formula>
    </cfRule>
    <cfRule type="cellIs" dxfId="2986" priority="223" operator="lessThan">
      <formula>0</formula>
    </cfRule>
  </conditionalFormatting>
  <conditionalFormatting sqref="H73:H77">
    <cfRule type="cellIs" dxfId="2985" priority="221" operator="equal">
      <formula>0</formula>
    </cfRule>
  </conditionalFormatting>
  <conditionalFormatting sqref="H73:H77">
    <cfRule type="containsErrors" dxfId="2984" priority="220">
      <formula>ISERROR(H73)</formula>
    </cfRule>
  </conditionalFormatting>
  <conditionalFormatting sqref="H77">
    <cfRule type="containsErrors" dxfId="2983" priority="219">
      <formula>ISERROR(H77)</formula>
    </cfRule>
  </conditionalFormatting>
  <conditionalFormatting sqref="G77">
    <cfRule type="containsErrors" dxfId="2982" priority="218">
      <formula>ISERROR(G77)</formula>
    </cfRule>
  </conditionalFormatting>
  <conditionalFormatting sqref="G77">
    <cfRule type="containsErrors" dxfId="2981" priority="215">
      <formula>ISERROR(G77)</formula>
    </cfRule>
  </conditionalFormatting>
  <conditionalFormatting sqref="G77">
    <cfRule type="containsErrors" dxfId="2980" priority="217">
      <formula>ISERROR(G77)</formula>
    </cfRule>
  </conditionalFormatting>
  <conditionalFormatting sqref="G77">
    <cfRule type="cellIs" dxfId="2979" priority="216" operator="equal">
      <formula>0</formula>
    </cfRule>
  </conditionalFormatting>
  <conditionalFormatting sqref="H82:H86">
    <cfRule type="cellIs" dxfId="2978" priority="214" operator="equal">
      <formula>0</formula>
    </cfRule>
  </conditionalFormatting>
  <conditionalFormatting sqref="H82:H86">
    <cfRule type="containsErrors" dxfId="2977" priority="213">
      <formula>ISERROR(H82)</formula>
    </cfRule>
  </conditionalFormatting>
  <conditionalFormatting sqref="H55:H59">
    <cfRule type="cellIs" dxfId="2976" priority="212" operator="equal">
      <formula>0</formula>
    </cfRule>
  </conditionalFormatting>
  <conditionalFormatting sqref="H55:H59">
    <cfRule type="containsErrors" dxfId="2975" priority="211">
      <formula>ISERROR(H55)</formula>
    </cfRule>
  </conditionalFormatting>
  <conditionalFormatting sqref="H64:H68">
    <cfRule type="cellIs" dxfId="2974" priority="210" operator="equal">
      <formula>0</formula>
    </cfRule>
  </conditionalFormatting>
  <conditionalFormatting sqref="H64:H68">
    <cfRule type="containsErrors" dxfId="2973" priority="209">
      <formula>ISERROR(H64)</formula>
    </cfRule>
  </conditionalFormatting>
  <conditionalFormatting sqref="H37:H40">
    <cfRule type="cellIs" dxfId="2972" priority="208" operator="equal">
      <formula>0</formula>
    </cfRule>
  </conditionalFormatting>
  <conditionalFormatting sqref="H37:H40">
    <cfRule type="containsErrors" dxfId="2971" priority="207">
      <formula>ISERROR(H37)</formula>
    </cfRule>
  </conditionalFormatting>
  <conditionalFormatting sqref="H28:H31">
    <cfRule type="cellIs" dxfId="2970" priority="206" operator="equal">
      <formula>0</formula>
    </cfRule>
  </conditionalFormatting>
  <conditionalFormatting sqref="H28:H31">
    <cfRule type="containsErrors" dxfId="2969" priority="205">
      <formula>ISERROR(H28)</formula>
    </cfRule>
  </conditionalFormatting>
  <conditionalFormatting sqref="H19:H22">
    <cfRule type="cellIs" dxfId="2968" priority="204" operator="equal">
      <formula>0</formula>
    </cfRule>
  </conditionalFormatting>
  <conditionalFormatting sqref="H19:H22">
    <cfRule type="containsErrors" dxfId="2967" priority="203">
      <formula>ISERROR(H19)</formula>
    </cfRule>
  </conditionalFormatting>
  <conditionalFormatting sqref="H10:H13">
    <cfRule type="cellIs" dxfId="2966" priority="202" operator="equal">
      <formula>0</formula>
    </cfRule>
  </conditionalFormatting>
  <conditionalFormatting sqref="H10:H13">
    <cfRule type="containsErrors" dxfId="2965" priority="201">
      <formula>ISERROR(H10)</formula>
    </cfRule>
  </conditionalFormatting>
  <conditionalFormatting sqref="L87:M87">
    <cfRule type="cellIs" dxfId="2964" priority="200" operator="equal">
      <formula>0</formula>
    </cfRule>
  </conditionalFormatting>
  <conditionalFormatting sqref="O90:P90">
    <cfRule type="cellIs" dxfId="2963" priority="199" operator="equal">
      <formula>0</formula>
    </cfRule>
  </conditionalFormatting>
  <conditionalFormatting sqref="E95">
    <cfRule type="containsErrors" dxfId="2962" priority="198">
      <formula>ISERROR(E95)</formula>
    </cfRule>
  </conditionalFormatting>
  <conditionalFormatting sqref="E95">
    <cfRule type="containsErrors" dxfId="2961" priority="197">
      <formula>ISERROR(E95)</formula>
    </cfRule>
  </conditionalFormatting>
  <conditionalFormatting sqref="C95:G95">
    <cfRule type="cellIs" dxfId="2960" priority="196" operator="equal">
      <formula>0</formula>
    </cfRule>
  </conditionalFormatting>
  <conditionalFormatting sqref="E95">
    <cfRule type="containsErrors" dxfId="2959" priority="193">
      <formula>ISERROR(E95)</formula>
    </cfRule>
    <cfRule type="containsErrors" dxfId="2958" priority="195">
      <formula>ISERROR(E95)</formula>
    </cfRule>
  </conditionalFormatting>
  <conditionalFormatting sqref="F95:G95">
    <cfRule type="containsErrors" dxfId="2957" priority="194">
      <formula>ISERROR(F95)</formula>
    </cfRule>
  </conditionalFormatting>
  <conditionalFormatting sqref="E94">
    <cfRule type="containsErrors" dxfId="2956" priority="168">
      <formula>ISERROR(E94)</formula>
    </cfRule>
    <cfRule type="containsErrors" dxfId="2955" priority="184">
      <formula>ISERROR(E94)</formula>
    </cfRule>
  </conditionalFormatting>
  <conditionalFormatting sqref="E92:E94">
    <cfRule type="containsErrors" dxfId="2954" priority="186">
      <formula>ISERROR(E92)</formula>
    </cfRule>
  </conditionalFormatting>
  <conditionalFormatting sqref="E92:E94">
    <cfRule type="containsErrors" dxfId="2953" priority="192">
      <formula>ISERROR(E92)</formula>
    </cfRule>
  </conditionalFormatting>
  <conditionalFormatting sqref="E92">
    <cfRule type="containsErrors" dxfId="2952" priority="191">
      <formula>ISERROR(E92)</formula>
    </cfRule>
  </conditionalFormatting>
  <conditionalFormatting sqref="E93">
    <cfRule type="containsErrors" dxfId="2951" priority="190">
      <formula>ISERROR(E93)</formula>
    </cfRule>
  </conditionalFormatting>
  <conditionalFormatting sqref="E92:E94">
    <cfRule type="cellIs" dxfId="2950" priority="189" operator="equal">
      <formula>0</formula>
    </cfRule>
  </conditionalFormatting>
  <conditionalFormatting sqref="E92:E94">
    <cfRule type="containsErrors" dxfId="2949" priority="185">
      <formula>ISERROR(E92)</formula>
    </cfRule>
    <cfRule type="containsErrors" dxfId="2948" priority="188">
      <formula>ISERROR(E92)</formula>
    </cfRule>
  </conditionalFormatting>
  <conditionalFormatting sqref="E92:E94">
    <cfRule type="containsErrors" dxfId="2947" priority="187">
      <formula>ISERROR(E92)</formula>
    </cfRule>
  </conditionalFormatting>
  <conditionalFormatting sqref="F91:F94">
    <cfRule type="cellIs" dxfId="2946" priority="183" operator="equal">
      <formula>0</formula>
    </cfRule>
  </conditionalFormatting>
  <conditionalFormatting sqref="F91:F94">
    <cfRule type="cellIs" dxfId="2945" priority="170" operator="equal">
      <formula>0</formula>
    </cfRule>
    <cfRule type="cellIs" dxfId="2944" priority="182" operator="equal">
      <formula>0</formula>
    </cfRule>
  </conditionalFormatting>
  <conditionalFormatting sqref="F91:F94">
    <cfRule type="containsErrors" dxfId="2943" priority="181">
      <formula>ISERROR(F91)</formula>
    </cfRule>
  </conditionalFormatting>
  <conditionalFormatting sqref="F92">
    <cfRule type="containsErrors" dxfId="2942" priority="180">
      <formula>ISERROR(F92)</formula>
    </cfRule>
  </conditionalFormatting>
  <conditionalFormatting sqref="F93">
    <cfRule type="containsErrors" dxfId="2941" priority="179">
      <formula>ISERROR(F93)</formula>
    </cfRule>
  </conditionalFormatting>
  <conditionalFormatting sqref="F94">
    <cfRule type="containsErrors" dxfId="2940" priority="178">
      <formula>ISERROR(F94)</formula>
    </cfRule>
  </conditionalFormatting>
  <conditionalFormatting sqref="F91:F94">
    <cfRule type="containsErrors" dxfId="2939" priority="177">
      <formula>ISERROR(F91)</formula>
    </cfRule>
  </conditionalFormatting>
  <conditionalFormatting sqref="F92">
    <cfRule type="containsErrors" dxfId="2938" priority="176">
      <formula>ISERROR(F92)</formula>
    </cfRule>
  </conditionalFormatting>
  <conditionalFormatting sqref="F93">
    <cfRule type="containsErrors" dxfId="2937" priority="175">
      <formula>ISERROR(F93)</formula>
    </cfRule>
  </conditionalFormatting>
  <conditionalFormatting sqref="F91:F94">
    <cfRule type="containsErrors" dxfId="2936" priority="171">
      <formula>ISERROR(F91)</formula>
    </cfRule>
    <cfRule type="containsErrors" dxfId="2935" priority="174">
      <formula>ISERROR(F91)</formula>
    </cfRule>
  </conditionalFormatting>
  <conditionalFormatting sqref="F91:F94">
    <cfRule type="containsErrors" dxfId="2934" priority="173">
      <formula>ISERROR(F91)</formula>
    </cfRule>
  </conditionalFormatting>
  <conditionalFormatting sqref="F91:F94">
    <cfRule type="containsErrors" dxfId="2933" priority="172">
      <formula>ISERROR(F91)</formula>
    </cfRule>
  </conditionalFormatting>
  <conditionalFormatting sqref="E94">
    <cfRule type="containsErrors" dxfId="2932" priority="169">
      <formula>ISERROR(E94)</formula>
    </cfRule>
  </conditionalFormatting>
  <conditionalFormatting sqref="J91">
    <cfRule type="cellIs" dxfId="2931" priority="166" operator="greaterThanOrEqual">
      <formula>0</formula>
    </cfRule>
    <cfRule type="cellIs" dxfId="2930" priority="167" operator="lessThan">
      <formula>0</formula>
    </cfRule>
  </conditionalFormatting>
  <conditionalFormatting sqref="E91:E94">
    <cfRule type="containsErrors" dxfId="2929" priority="161">
      <formula>ISERROR(E91)</formula>
    </cfRule>
  </conditionalFormatting>
  <conditionalFormatting sqref="E91:E94">
    <cfRule type="containsErrors" dxfId="2928" priority="165">
      <formula>ISERROR(E91)</formula>
    </cfRule>
  </conditionalFormatting>
  <conditionalFormatting sqref="E91:E94">
    <cfRule type="cellIs" dxfId="2927" priority="164" operator="equal">
      <formula>0</formula>
    </cfRule>
  </conditionalFormatting>
  <conditionalFormatting sqref="E91:E94">
    <cfRule type="containsErrors" dxfId="2926" priority="160">
      <formula>ISERROR(E91)</formula>
    </cfRule>
    <cfRule type="containsErrors" dxfId="2925" priority="163">
      <formula>ISERROR(E91)</formula>
    </cfRule>
  </conditionalFormatting>
  <conditionalFormatting sqref="E91:E94">
    <cfRule type="containsErrors" dxfId="2924" priority="162">
      <formula>ISERROR(E91)</formula>
    </cfRule>
  </conditionalFormatting>
  <conditionalFormatting sqref="O91:P94">
    <cfRule type="cellIs" dxfId="2923" priority="159" operator="equal">
      <formula>0</formula>
    </cfRule>
  </conditionalFormatting>
  <conditionalFormatting sqref="P92">
    <cfRule type="containsErrors" dxfId="2922" priority="139">
      <formula>ISERROR(P92)</formula>
    </cfRule>
  </conditionalFormatting>
  <conditionalFormatting sqref="P91:P94">
    <cfRule type="containsErrors" dxfId="2921" priority="140">
      <formula>ISERROR(P91)</formula>
    </cfRule>
  </conditionalFormatting>
  <conditionalFormatting sqref="P93">
    <cfRule type="containsErrors" dxfId="2920" priority="149">
      <formula>ISERROR(P93)</formula>
    </cfRule>
  </conditionalFormatting>
  <conditionalFormatting sqref="P91:P94">
    <cfRule type="containsErrors" dxfId="2919" priority="157">
      <formula>ISERROR(P91)</formula>
    </cfRule>
  </conditionalFormatting>
  <conditionalFormatting sqref="P91:P94">
    <cfRule type="cellIs" dxfId="2918" priority="158" operator="equal">
      <formula>0</formula>
    </cfRule>
  </conditionalFormatting>
  <conditionalFormatting sqref="P93">
    <cfRule type="containsErrors" dxfId="2917" priority="155">
      <formula>ISERROR(P93)</formula>
    </cfRule>
  </conditionalFormatting>
  <conditionalFormatting sqref="P92">
    <cfRule type="containsErrors" dxfId="2916" priority="156">
      <formula>ISERROR(P92)</formula>
    </cfRule>
  </conditionalFormatting>
  <conditionalFormatting sqref="P91:P94">
    <cfRule type="containsErrors" dxfId="2915" priority="148">
      <formula>ISERROR(P91)</formula>
    </cfRule>
    <cfRule type="containsErrors" dxfId="2914" priority="151">
      <formula>ISERROR(P91)</formula>
    </cfRule>
    <cfRule type="containsErrors" dxfId="2913" priority="154">
      <formula>ISERROR(P91)</formula>
    </cfRule>
  </conditionalFormatting>
  <conditionalFormatting sqref="P92">
    <cfRule type="containsErrors" dxfId="2912" priority="153">
      <formula>ISERROR(P92)</formula>
    </cfRule>
  </conditionalFormatting>
  <conditionalFormatting sqref="P93">
    <cfRule type="containsErrors" dxfId="2911" priority="152">
      <formula>ISERROR(P93)</formula>
    </cfRule>
  </conditionalFormatting>
  <conditionalFormatting sqref="P92">
    <cfRule type="containsErrors" dxfId="2910" priority="150">
      <formula>ISERROR(P92)</formula>
    </cfRule>
  </conditionalFormatting>
  <conditionalFormatting sqref="O91:O94">
    <cfRule type="cellIs" dxfId="2909" priority="147" operator="equal">
      <formula>0</formula>
    </cfRule>
  </conditionalFormatting>
  <conditionalFormatting sqref="O91:O94">
    <cfRule type="cellIs" dxfId="2908" priority="146" operator="equal">
      <formula>0</formula>
    </cfRule>
  </conditionalFormatting>
  <conditionalFormatting sqref="O91:O94">
    <cfRule type="containsErrors" dxfId="2907" priority="145">
      <formula>ISERROR(O91)</formula>
    </cfRule>
  </conditionalFormatting>
  <conditionalFormatting sqref="O91:O94">
    <cfRule type="containsErrors" dxfId="2906" priority="142">
      <formula>ISERROR(O91)</formula>
    </cfRule>
    <cfRule type="containsErrors" dxfId="2905" priority="143">
      <formula>ISERROR(O91)</formula>
    </cfRule>
    <cfRule type="containsErrors" dxfId="2904" priority="144">
      <formula>ISERROR(O91)</formula>
    </cfRule>
  </conditionalFormatting>
  <conditionalFormatting sqref="P91:P94">
    <cfRule type="containsErrors" dxfId="2903" priority="118">
      <formula>ISERROR(P91)</formula>
    </cfRule>
  </conditionalFormatting>
  <conditionalFormatting sqref="P93">
    <cfRule type="containsErrors" dxfId="2902" priority="116">
      <formula>ISERROR(P93)</formula>
    </cfRule>
  </conditionalFormatting>
  <conditionalFormatting sqref="P92">
    <cfRule type="containsErrors" dxfId="2901" priority="117">
      <formula>ISERROR(P92)</formula>
    </cfRule>
  </conditionalFormatting>
  <conditionalFormatting sqref="P91:P94">
    <cfRule type="cellIs" dxfId="2900" priority="141" operator="equal">
      <formula>0</formula>
    </cfRule>
  </conditionalFormatting>
  <conditionalFormatting sqref="P93">
    <cfRule type="containsErrors" dxfId="2899" priority="138">
      <formula>ISERROR(P93)</formula>
    </cfRule>
  </conditionalFormatting>
  <conditionalFormatting sqref="P91:P94">
    <cfRule type="containsErrors" dxfId="2898" priority="131">
      <formula>ISERROR(P91)</formula>
    </cfRule>
    <cfRule type="containsErrors" dxfId="2897" priority="134">
      <formula>ISERROR(P91)</formula>
    </cfRule>
    <cfRule type="containsErrors" dxfId="2896" priority="137">
      <formula>ISERROR(P91)</formula>
    </cfRule>
  </conditionalFormatting>
  <conditionalFormatting sqref="P92">
    <cfRule type="containsErrors" dxfId="2895" priority="136">
      <formula>ISERROR(P92)</formula>
    </cfRule>
  </conditionalFormatting>
  <conditionalFormatting sqref="P93">
    <cfRule type="containsErrors" dxfId="2894" priority="135">
      <formula>ISERROR(P93)</formula>
    </cfRule>
  </conditionalFormatting>
  <conditionalFormatting sqref="P92">
    <cfRule type="containsErrors" dxfId="2893" priority="133">
      <formula>ISERROR(P92)</formula>
    </cfRule>
  </conditionalFormatting>
  <conditionalFormatting sqref="P93">
    <cfRule type="containsErrors" dxfId="2892" priority="132">
      <formula>ISERROR(P93)</formula>
    </cfRule>
  </conditionalFormatting>
  <conditionalFormatting sqref="P91:P94">
    <cfRule type="containsErrors" dxfId="2891" priority="129">
      <formula>ISERROR(P91)</formula>
    </cfRule>
  </conditionalFormatting>
  <conditionalFormatting sqref="P91:P94">
    <cfRule type="cellIs" dxfId="2890" priority="130" operator="equal">
      <formula>0</formula>
    </cfRule>
  </conditionalFormatting>
  <conditionalFormatting sqref="P93">
    <cfRule type="containsErrors" dxfId="2889" priority="127">
      <formula>ISERROR(P93)</formula>
    </cfRule>
  </conditionalFormatting>
  <conditionalFormatting sqref="P92">
    <cfRule type="containsErrors" dxfId="2888" priority="128">
      <formula>ISERROR(P92)</formula>
    </cfRule>
  </conditionalFormatting>
  <conditionalFormatting sqref="P91:P94">
    <cfRule type="containsErrors" dxfId="2887" priority="120">
      <formula>ISERROR(P91)</formula>
    </cfRule>
    <cfRule type="containsErrors" dxfId="2886" priority="123">
      <formula>ISERROR(P91)</formula>
    </cfRule>
    <cfRule type="containsErrors" dxfId="2885" priority="126">
      <formula>ISERROR(P91)</formula>
    </cfRule>
  </conditionalFormatting>
  <conditionalFormatting sqref="P92">
    <cfRule type="containsErrors" dxfId="2884" priority="125">
      <formula>ISERROR(P92)</formula>
    </cfRule>
  </conditionalFormatting>
  <conditionalFormatting sqref="P93">
    <cfRule type="containsErrors" dxfId="2883" priority="124">
      <formula>ISERROR(P93)</formula>
    </cfRule>
  </conditionalFormatting>
  <conditionalFormatting sqref="P92">
    <cfRule type="containsErrors" dxfId="2882" priority="122">
      <formula>ISERROR(P92)</formula>
    </cfRule>
  </conditionalFormatting>
  <conditionalFormatting sqref="P93">
    <cfRule type="containsErrors" dxfId="2881" priority="121">
      <formula>ISERROR(P93)</formula>
    </cfRule>
  </conditionalFormatting>
  <conditionalFormatting sqref="P91:P94">
    <cfRule type="cellIs" dxfId="2880" priority="119" operator="equal">
      <formula>0</formula>
    </cfRule>
  </conditionalFormatting>
  <conditionalFormatting sqref="P91:P94">
    <cfRule type="containsErrors" dxfId="2879" priority="109">
      <formula>ISERROR(P91)</formula>
    </cfRule>
    <cfRule type="containsErrors" dxfId="2878" priority="112">
      <formula>ISERROR(P91)</formula>
    </cfRule>
    <cfRule type="containsErrors" dxfId="2877" priority="115">
      <formula>ISERROR(P91)</formula>
    </cfRule>
  </conditionalFormatting>
  <conditionalFormatting sqref="P92">
    <cfRule type="containsErrors" dxfId="2876" priority="114">
      <formula>ISERROR(P92)</formula>
    </cfRule>
  </conditionalFormatting>
  <conditionalFormatting sqref="P93">
    <cfRule type="containsErrors" dxfId="2875" priority="113">
      <formula>ISERROR(P93)</formula>
    </cfRule>
  </conditionalFormatting>
  <conditionalFormatting sqref="P92">
    <cfRule type="containsErrors" dxfId="2874" priority="111">
      <formula>ISERROR(P92)</formula>
    </cfRule>
  </conditionalFormatting>
  <conditionalFormatting sqref="P93">
    <cfRule type="containsErrors" dxfId="2873" priority="110">
      <formula>ISERROR(P93)</formula>
    </cfRule>
  </conditionalFormatting>
  <conditionalFormatting sqref="N95">
    <cfRule type="cellIs" dxfId="2872" priority="108" operator="equal">
      <formula>0</formula>
    </cfRule>
  </conditionalFormatting>
  <conditionalFormatting sqref="M95">
    <cfRule type="cellIs" dxfId="2871" priority="107" operator="equal">
      <formula>0</formula>
    </cfRule>
  </conditionalFormatting>
  <conditionalFormatting sqref="R91">
    <cfRule type="cellIs" dxfId="2870" priority="105" operator="greaterThanOrEqual">
      <formula>0</formula>
    </cfRule>
    <cfRule type="cellIs" dxfId="2869" priority="106" operator="lessThan">
      <formula>0</formula>
    </cfRule>
  </conditionalFormatting>
  <conditionalFormatting sqref="H91:H95">
    <cfRule type="cellIs" dxfId="2868" priority="104" operator="equal">
      <formula>0</formula>
    </cfRule>
  </conditionalFormatting>
  <conditionalFormatting sqref="H91:H95">
    <cfRule type="containsErrors" dxfId="2867" priority="103">
      <formula>ISERROR(H91)</formula>
    </cfRule>
  </conditionalFormatting>
  <conditionalFormatting sqref="L96:M96">
    <cfRule type="cellIs" dxfId="2866" priority="102" operator="equal">
      <formula>0</formula>
    </cfRule>
  </conditionalFormatting>
  <conditionalFormatting sqref="O99:P99">
    <cfRule type="cellIs" dxfId="2865" priority="101" operator="equal">
      <formula>0</formula>
    </cfRule>
  </conditionalFormatting>
  <conditionalFormatting sqref="E104">
    <cfRule type="containsErrors" dxfId="2864" priority="100">
      <formula>ISERROR(E104)</formula>
    </cfRule>
  </conditionalFormatting>
  <conditionalFormatting sqref="E104">
    <cfRule type="containsErrors" dxfId="2863" priority="99">
      <formula>ISERROR(E104)</formula>
    </cfRule>
  </conditionalFormatting>
  <conditionalFormatting sqref="C104:G104">
    <cfRule type="cellIs" dxfId="2862" priority="98" operator="equal">
      <formula>0</formula>
    </cfRule>
  </conditionalFormatting>
  <conditionalFormatting sqref="E104">
    <cfRule type="containsErrors" dxfId="2861" priority="95">
      <formula>ISERROR(E104)</formula>
    </cfRule>
    <cfRule type="containsErrors" dxfId="2860" priority="97">
      <formula>ISERROR(E104)</formula>
    </cfRule>
  </conditionalFormatting>
  <conditionalFormatting sqref="F104:G104">
    <cfRule type="containsErrors" dxfId="2859" priority="96">
      <formula>ISERROR(F104)</formula>
    </cfRule>
  </conditionalFormatting>
  <conditionalFormatting sqref="E103">
    <cfRule type="containsErrors" dxfId="2858" priority="70">
      <formula>ISERROR(E103)</formula>
    </cfRule>
    <cfRule type="containsErrors" dxfId="2857" priority="86">
      <formula>ISERROR(E103)</formula>
    </cfRule>
  </conditionalFormatting>
  <conditionalFormatting sqref="E101:E103">
    <cfRule type="containsErrors" dxfId="2856" priority="88">
      <formula>ISERROR(E101)</formula>
    </cfRule>
  </conditionalFormatting>
  <conditionalFormatting sqref="E101:E103">
    <cfRule type="containsErrors" dxfId="2855" priority="94">
      <formula>ISERROR(E101)</formula>
    </cfRule>
  </conditionalFormatting>
  <conditionalFormatting sqref="E101">
    <cfRule type="containsErrors" dxfId="2854" priority="93">
      <formula>ISERROR(E101)</formula>
    </cfRule>
  </conditionalFormatting>
  <conditionalFormatting sqref="E102">
    <cfRule type="containsErrors" dxfId="2853" priority="92">
      <formula>ISERROR(E102)</formula>
    </cfRule>
  </conditionalFormatting>
  <conditionalFormatting sqref="E101:E103">
    <cfRule type="cellIs" dxfId="2852" priority="91" operator="equal">
      <formula>0</formula>
    </cfRule>
  </conditionalFormatting>
  <conditionalFormatting sqref="E101:E103">
    <cfRule type="containsErrors" dxfId="2851" priority="87">
      <formula>ISERROR(E101)</formula>
    </cfRule>
    <cfRule type="containsErrors" dxfId="2850" priority="90">
      <formula>ISERROR(E101)</formula>
    </cfRule>
  </conditionalFormatting>
  <conditionalFormatting sqref="E101:E103">
    <cfRule type="containsErrors" dxfId="2849" priority="89">
      <formula>ISERROR(E101)</formula>
    </cfRule>
  </conditionalFormatting>
  <conditionalFormatting sqref="F100:F103">
    <cfRule type="cellIs" dxfId="2848" priority="85" operator="equal">
      <formula>0</formula>
    </cfRule>
  </conditionalFormatting>
  <conditionalFormatting sqref="F100:F103">
    <cfRule type="cellIs" dxfId="2847" priority="72" operator="equal">
      <formula>0</formula>
    </cfRule>
    <cfRule type="cellIs" dxfId="2846" priority="84" operator="equal">
      <formula>0</formula>
    </cfRule>
  </conditionalFormatting>
  <conditionalFormatting sqref="F100:F103">
    <cfRule type="containsErrors" dxfId="2845" priority="83">
      <formula>ISERROR(F100)</formula>
    </cfRule>
  </conditionalFormatting>
  <conditionalFormatting sqref="F101">
    <cfRule type="containsErrors" dxfId="2844" priority="82">
      <formula>ISERROR(F101)</formula>
    </cfRule>
  </conditionalFormatting>
  <conditionalFormatting sqref="F102">
    <cfRule type="containsErrors" dxfId="2843" priority="81">
      <formula>ISERROR(F102)</formula>
    </cfRule>
  </conditionalFormatting>
  <conditionalFormatting sqref="F103">
    <cfRule type="containsErrors" dxfId="2842" priority="80">
      <formula>ISERROR(F103)</formula>
    </cfRule>
  </conditionalFormatting>
  <conditionalFormatting sqref="F100:F103">
    <cfRule type="containsErrors" dxfId="2841" priority="79">
      <formula>ISERROR(F100)</formula>
    </cfRule>
  </conditionalFormatting>
  <conditionalFormatting sqref="F101">
    <cfRule type="containsErrors" dxfId="2840" priority="78">
      <formula>ISERROR(F101)</formula>
    </cfRule>
  </conditionalFormatting>
  <conditionalFormatting sqref="F102">
    <cfRule type="containsErrors" dxfId="2839" priority="77">
      <formula>ISERROR(F102)</formula>
    </cfRule>
  </conditionalFormatting>
  <conditionalFormatting sqref="F100:F103">
    <cfRule type="containsErrors" dxfId="2838" priority="73">
      <formula>ISERROR(F100)</formula>
    </cfRule>
    <cfRule type="containsErrors" dxfId="2837" priority="76">
      <formula>ISERROR(F100)</formula>
    </cfRule>
  </conditionalFormatting>
  <conditionalFormatting sqref="F100:F103">
    <cfRule type="containsErrors" dxfId="2836" priority="75">
      <formula>ISERROR(F100)</formula>
    </cfRule>
  </conditionalFormatting>
  <conditionalFormatting sqref="F100:F103">
    <cfRule type="containsErrors" dxfId="2835" priority="74">
      <formula>ISERROR(F100)</formula>
    </cfRule>
  </conditionalFormatting>
  <conditionalFormatting sqref="E103">
    <cfRule type="containsErrors" dxfId="2834" priority="71">
      <formula>ISERROR(E103)</formula>
    </cfRule>
  </conditionalFormatting>
  <conditionalFormatting sqref="J100">
    <cfRule type="cellIs" dxfId="2833" priority="68" operator="greaterThanOrEqual">
      <formula>0</formula>
    </cfRule>
    <cfRule type="cellIs" dxfId="2832" priority="69" operator="lessThan">
      <formula>0</formula>
    </cfRule>
  </conditionalFormatting>
  <conditionalFormatting sqref="E100:E103">
    <cfRule type="containsErrors" dxfId="2831" priority="63">
      <formula>ISERROR(E100)</formula>
    </cfRule>
  </conditionalFormatting>
  <conditionalFormatting sqref="E100:E103">
    <cfRule type="containsErrors" dxfId="2830" priority="67">
      <formula>ISERROR(E100)</formula>
    </cfRule>
  </conditionalFormatting>
  <conditionalFormatting sqref="E100:E103">
    <cfRule type="cellIs" dxfId="2829" priority="66" operator="equal">
      <formula>0</formula>
    </cfRule>
  </conditionalFormatting>
  <conditionalFormatting sqref="E100:E103">
    <cfRule type="containsErrors" dxfId="2828" priority="62">
      <formula>ISERROR(E100)</formula>
    </cfRule>
    <cfRule type="containsErrors" dxfId="2827" priority="65">
      <formula>ISERROR(E100)</formula>
    </cfRule>
  </conditionalFormatting>
  <conditionalFormatting sqref="E100:E103">
    <cfRule type="containsErrors" dxfId="2826" priority="64">
      <formula>ISERROR(E100)</formula>
    </cfRule>
  </conditionalFormatting>
  <conditionalFormatting sqref="O100:P103">
    <cfRule type="cellIs" dxfId="2825" priority="61" operator="equal">
      <formula>0</formula>
    </cfRule>
  </conditionalFormatting>
  <conditionalFormatting sqref="P101">
    <cfRule type="containsErrors" dxfId="2824" priority="41">
      <formula>ISERROR(P101)</formula>
    </cfRule>
  </conditionalFormatting>
  <conditionalFormatting sqref="P100:P103">
    <cfRule type="containsErrors" dxfId="2823" priority="42">
      <formula>ISERROR(P100)</formula>
    </cfRule>
  </conditionalFormatting>
  <conditionalFormatting sqref="P102">
    <cfRule type="containsErrors" dxfId="2822" priority="51">
      <formula>ISERROR(P102)</formula>
    </cfRule>
  </conditionalFormatting>
  <conditionalFormatting sqref="P100:P103">
    <cfRule type="containsErrors" dxfId="2821" priority="59">
      <formula>ISERROR(P100)</formula>
    </cfRule>
  </conditionalFormatting>
  <conditionalFormatting sqref="P100:P103">
    <cfRule type="cellIs" dxfId="2820" priority="60" operator="equal">
      <formula>0</formula>
    </cfRule>
  </conditionalFormatting>
  <conditionalFormatting sqref="P102">
    <cfRule type="containsErrors" dxfId="2819" priority="57">
      <formula>ISERROR(P102)</formula>
    </cfRule>
  </conditionalFormatting>
  <conditionalFormatting sqref="P101">
    <cfRule type="containsErrors" dxfId="2818" priority="58">
      <formula>ISERROR(P101)</formula>
    </cfRule>
  </conditionalFormatting>
  <conditionalFormatting sqref="P100:P103">
    <cfRule type="containsErrors" dxfId="2817" priority="50">
      <formula>ISERROR(P100)</formula>
    </cfRule>
    <cfRule type="containsErrors" dxfId="2816" priority="53">
      <formula>ISERROR(P100)</formula>
    </cfRule>
    <cfRule type="containsErrors" dxfId="2815" priority="56">
      <formula>ISERROR(P100)</formula>
    </cfRule>
  </conditionalFormatting>
  <conditionalFormatting sqref="P101">
    <cfRule type="containsErrors" dxfId="2814" priority="55">
      <formula>ISERROR(P101)</formula>
    </cfRule>
  </conditionalFormatting>
  <conditionalFormatting sqref="P102">
    <cfRule type="containsErrors" dxfId="2813" priority="54">
      <formula>ISERROR(P102)</formula>
    </cfRule>
  </conditionalFormatting>
  <conditionalFormatting sqref="P101">
    <cfRule type="containsErrors" dxfId="2812" priority="52">
      <formula>ISERROR(P101)</formula>
    </cfRule>
  </conditionalFormatting>
  <conditionalFormatting sqref="O100:O103">
    <cfRule type="cellIs" dxfId="2811" priority="49" operator="equal">
      <formula>0</formula>
    </cfRule>
  </conditionalFormatting>
  <conditionalFormatting sqref="O100:O103">
    <cfRule type="cellIs" dxfId="2810" priority="48" operator="equal">
      <formula>0</formula>
    </cfRule>
  </conditionalFormatting>
  <conditionalFormatting sqref="O100:O103">
    <cfRule type="containsErrors" dxfId="2809" priority="47">
      <formula>ISERROR(O100)</formula>
    </cfRule>
  </conditionalFormatting>
  <conditionalFormatting sqref="O100:O103">
    <cfRule type="containsErrors" dxfId="2808" priority="44">
      <formula>ISERROR(O100)</formula>
    </cfRule>
    <cfRule type="containsErrors" dxfId="2807" priority="45">
      <formula>ISERROR(O100)</formula>
    </cfRule>
    <cfRule type="containsErrors" dxfId="2806" priority="46">
      <formula>ISERROR(O100)</formula>
    </cfRule>
  </conditionalFormatting>
  <conditionalFormatting sqref="P100:P103">
    <cfRule type="containsErrors" dxfId="2805" priority="20">
      <formula>ISERROR(P100)</formula>
    </cfRule>
  </conditionalFormatting>
  <conditionalFormatting sqref="P102">
    <cfRule type="containsErrors" dxfId="2804" priority="18">
      <formula>ISERROR(P102)</formula>
    </cfRule>
  </conditionalFormatting>
  <conditionalFormatting sqref="P101">
    <cfRule type="containsErrors" dxfId="2803" priority="19">
      <formula>ISERROR(P101)</formula>
    </cfRule>
  </conditionalFormatting>
  <conditionalFormatting sqref="P100:P103">
    <cfRule type="cellIs" dxfId="2802" priority="43" operator="equal">
      <formula>0</formula>
    </cfRule>
  </conditionalFormatting>
  <conditionalFormatting sqref="P102">
    <cfRule type="containsErrors" dxfId="2801" priority="40">
      <formula>ISERROR(P102)</formula>
    </cfRule>
  </conditionalFormatting>
  <conditionalFormatting sqref="P100:P103">
    <cfRule type="containsErrors" dxfId="2800" priority="33">
      <formula>ISERROR(P100)</formula>
    </cfRule>
    <cfRule type="containsErrors" dxfId="2799" priority="36">
      <formula>ISERROR(P100)</formula>
    </cfRule>
    <cfRule type="containsErrors" dxfId="2798" priority="39">
      <formula>ISERROR(P100)</formula>
    </cfRule>
  </conditionalFormatting>
  <conditionalFormatting sqref="P101">
    <cfRule type="containsErrors" dxfId="2797" priority="38">
      <formula>ISERROR(P101)</formula>
    </cfRule>
  </conditionalFormatting>
  <conditionalFormatting sqref="P102">
    <cfRule type="containsErrors" dxfId="2796" priority="37">
      <formula>ISERROR(P102)</formula>
    </cfRule>
  </conditionalFormatting>
  <conditionalFormatting sqref="P101">
    <cfRule type="containsErrors" dxfId="2795" priority="35">
      <formula>ISERROR(P101)</formula>
    </cfRule>
  </conditionalFormatting>
  <conditionalFormatting sqref="P102">
    <cfRule type="containsErrors" dxfId="2794" priority="34">
      <formula>ISERROR(P102)</formula>
    </cfRule>
  </conditionalFormatting>
  <conditionalFormatting sqref="P100:P103">
    <cfRule type="containsErrors" dxfId="2793" priority="31">
      <formula>ISERROR(P100)</formula>
    </cfRule>
  </conditionalFormatting>
  <conditionalFormatting sqref="P100:P103">
    <cfRule type="cellIs" dxfId="2792" priority="32" operator="equal">
      <formula>0</formula>
    </cfRule>
  </conditionalFormatting>
  <conditionalFormatting sqref="P102">
    <cfRule type="containsErrors" dxfId="2791" priority="29">
      <formula>ISERROR(P102)</formula>
    </cfRule>
  </conditionalFormatting>
  <conditionalFormatting sqref="P101">
    <cfRule type="containsErrors" dxfId="2790" priority="30">
      <formula>ISERROR(P101)</formula>
    </cfRule>
  </conditionalFormatting>
  <conditionalFormatting sqref="P100:P103">
    <cfRule type="containsErrors" dxfId="2789" priority="22">
      <formula>ISERROR(P100)</formula>
    </cfRule>
    <cfRule type="containsErrors" dxfId="2788" priority="25">
      <formula>ISERROR(P100)</formula>
    </cfRule>
    <cfRule type="containsErrors" dxfId="2787" priority="28">
      <formula>ISERROR(P100)</formula>
    </cfRule>
  </conditionalFormatting>
  <conditionalFormatting sqref="P101">
    <cfRule type="containsErrors" dxfId="2786" priority="27">
      <formula>ISERROR(P101)</formula>
    </cfRule>
  </conditionalFormatting>
  <conditionalFormatting sqref="P102">
    <cfRule type="containsErrors" dxfId="2785" priority="26">
      <formula>ISERROR(P102)</formula>
    </cfRule>
  </conditionalFormatting>
  <conditionalFormatting sqref="P101">
    <cfRule type="containsErrors" dxfId="2784" priority="24">
      <formula>ISERROR(P101)</formula>
    </cfRule>
  </conditionalFormatting>
  <conditionalFormatting sqref="P102">
    <cfRule type="containsErrors" dxfId="2783" priority="23">
      <formula>ISERROR(P102)</formula>
    </cfRule>
  </conditionalFormatting>
  <conditionalFormatting sqref="P100:P103">
    <cfRule type="cellIs" dxfId="2782" priority="21" operator="equal">
      <formula>0</formula>
    </cfRule>
  </conditionalFormatting>
  <conditionalFormatting sqref="P100:P103">
    <cfRule type="containsErrors" dxfId="2781" priority="11">
      <formula>ISERROR(P100)</formula>
    </cfRule>
    <cfRule type="containsErrors" dxfId="2780" priority="14">
      <formula>ISERROR(P100)</formula>
    </cfRule>
    <cfRule type="containsErrors" dxfId="2779" priority="17">
      <formula>ISERROR(P100)</formula>
    </cfRule>
  </conditionalFormatting>
  <conditionalFormatting sqref="P101">
    <cfRule type="containsErrors" dxfId="2778" priority="16">
      <formula>ISERROR(P101)</formula>
    </cfRule>
  </conditionalFormatting>
  <conditionalFormatting sqref="P102">
    <cfRule type="containsErrors" dxfId="2777" priority="15">
      <formula>ISERROR(P102)</formula>
    </cfRule>
  </conditionalFormatting>
  <conditionalFormatting sqref="P101">
    <cfRule type="containsErrors" dxfId="2776" priority="13">
      <formula>ISERROR(P101)</formula>
    </cfRule>
  </conditionalFormatting>
  <conditionalFormatting sqref="P102">
    <cfRule type="containsErrors" dxfId="2775" priority="12">
      <formula>ISERROR(P102)</formula>
    </cfRule>
  </conditionalFormatting>
  <conditionalFormatting sqref="N104">
    <cfRule type="cellIs" dxfId="2774" priority="10" operator="equal">
      <formula>0</formula>
    </cfRule>
  </conditionalFormatting>
  <conditionalFormatting sqref="M104">
    <cfRule type="cellIs" dxfId="2773" priority="9" operator="equal">
      <formula>0</formula>
    </cfRule>
  </conditionalFormatting>
  <conditionalFormatting sqref="R100">
    <cfRule type="cellIs" dxfId="2772" priority="7" operator="greaterThanOrEqual">
      <formula>0</formula>
    </cfRule>
    <cfRule type="cellIs" dxfId="2771" priority="8" operator="lessThan">
      <formula>0</formula>
    </cfRule>
  </conditionalFormatting>
  <conditionalFormatting sqref="H100:H104">
    <cfRule type="cellIs" dxfId="2770" priority="6" operator="equal">
      <formula>0</formula>
    </cfRule>
  </conditionalFormatting>
  <conditionalFormatting sqref="H100:H104">
    <cfRule type="containsErrors" dxfId="2769" priority="5">
      <formula>ISERROR(H100)</formula>
    </cfRule>
  </conditionalFormatting>
  <conditionalFormatting sqref="G50:H50">
    <cfRule type="cellIs" dxfId="2768" priority="4" operator="equal">
      <formula>0</formula>
    </cfRule>
  </conditionalFormatting>
  <conditionalFormatting sqref="G50:H50">
    <cfRule type="containsErrors" dxfId="2767" priority="3">
      <formula>ISERROR(G50)</formula>
    </cfRule>
  </conditionalFormatting>
  <conditionalFormatting sqref="H46:H49">
    <cfRule type="cellIs" dxfId="2766" priority="2" operator="equal">
      <formula>0</formula>
    </cfRule>
  </conditionalFormatting>
  <conditionalFormatting sqref="H46:H49">
    <cfRule type="containsErrors" dxfId="2765" priority="1">
      <formula>ISERROR(H46)</formula>
    </cfRule>
  </conditionalFormatting>
  <pageMargins left="0.7" right="0.7" top="0.75" bottom="0.75" header="0.3" footer="0.3"/>
  <pageSetup paperSize="9" orientation="landscape" horizontalDpi="4294967293" r:id="rId1"/>
  <ignoredErrors>
    <ignoredError sqref="H64:H68 E77:F77 O77:P77" evalError="1"/>
    <ignoredError sqref="Q73 I73" unlockedFormula="1"/>
    <ignoredError sqref="R73 J73" evalError="1"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92"/>
  <sheetViews>
    <sheetView topLeftCell="A251" zoomScaleNormal="100" workbookViewId="0">
      <selection activeCell="F275" sqref="F275"/>
    </sheetView>
  </sheetViews>
  <sheetFormatPr defaultRowHeight="15" outlineLevelRow="2" x14ac:dyDescent="0.25"/>
  <cols>
    <col min="1" max="1" width="9" style="517"/>
    <col min="2" max="2" width="23.875" style="517" bestFit="1" customWidth="1"/>
    <col min="3" max="3" width="13.875" style="517" customWidth="1"/>
    <col min="4" max="4" width="18.5" style="517" customWidth="1"/>
    <col min="5" max="5" width="18" style="517" customWidth="1"/>
    <col min="6" max="6" width="9" style="517"/>
    <col min="7" max="7" width="13.25" style="517" customWidth="1"/>
    <col min="8" max="8" width="12.5" style="517" customWidth="1"/>
    <col min="9" max="9" width="16.75" style="517" customWidth="1"/>
    <col min="10" max="10" width="15" style="517" customWidth="1"/>
    <col min="11" max="11" width="14" style="517" customWidth="1"/>
    <col min="12" max="12" width="17.125" style="517" customWidth="1"/>
    <col min="13" max="15" width="9" style="517"/>
    <col min="16" max="16" width="11.75" style="517" customWidth="1"/>
    <col min="17" max="17" width="15.375" style="517" customWidth="1"/>
    <col min="18" max="18" width="13.75" style="517" customWidth="1"/>
    <col min="19" max="19" width="14.5" style="517" customWidth="1"/>
    <col min="20" max="20" width="19.25" style="517" customWidth="1"/>
    <col min="21" max="16384" width="9" style="517"/>
  </cols>
  <sheetData>
    <row r="1" spans="1:20" s="24" customFormat="1" ht="11.25" customHeight="1" x14ac:dyDescent="0.3">
      <c r="B1" s="23"/>
      <c r="F1" s="88"/>
      <c r="H1" s="75"/>
      <c r="I1" s="97"/>
      <c r="J1" s="23"/>
      <c r="M1" s="75"/>
      <c r="N1" s="75"/>
      <c r="O1" s="97"/>
    </row>
    <row r="2" spans="1:20" s="24" customFormat="1" ht="46.5" customHeight="1" x14ac:dyDescent="0.35">
      <c r="A2" s="25"/>
      <c r="B2" s="634" t="s">
        <v>130</v>
      </c>
      <c r="C2" s="628" t="s">
        <v>235</v>
      </c>
      <c r="D2" s="628"/>
      <c r="E2" s="628"/>
      <c r="F2" s="628"/>
      <c r="G2" s="628"/>
      <c r="H2" s="628"/>
      <c r="I2" s="628"/>
      <c r="J2" s="628"/>
      <c r="K2" s="628"/>
      <c r="L2" s="628"/>
      <c r="M2" s="628"/>
      <c r="N2" s="628"/>
      <c r="O2" s="628"/>
      <c r="P2" s="26"/>
      <c r="Q2" s="26"/>
    </row>
    <row r="3" spans="1:20" s="24" customFormat="1" ht="28.5" customHeight="1" x14ac:dyDescent="0.3">
      <c r="A3" s="509"/>
      <c r="B3" s="634"/>
      <c r="C3" s="628"/>
      <c r="D3" s="628"/>
      <c r="E3" s="628"/>
      <c r="F3" s="628"/>
      <c r="G3" s="628"/>
      <c r="H3" s="628"/>
      <c r="I3" s="628"/>
      <c r="J3" s="628"/>
      <c r="K3" s="628"/>
      <c r="L3" s="628"/>
      <c r="M3" s="628"/>
      <c r="N3" s="628"/>
      <c r="O3" s="628"/>
      <c r="P3" s="509"/>
      <c r="Q3" s="509"/>
    </row>
    <row r="4" spans="1:20" s="30" customFormat="1" ht="79.5" customHeight="1" x14ac:dyDescent="0.3">
      <c r="B4" s="635"/>
      <c r="C4" s="625" t="s">
        <v>27</v>
      </c>
      <c r="D4" s="626"/>
      <c r="E4" s="626"/>
      <c r="F4" s="626"/>
      <c r="G4" s="626"/>
      <c r="H4" s="626"/>
      <c r="I4" s="626"/>
      <c r="J4" s="626"/>
      <c r="K4" s="626"/>
      <c r="L4" s="626"/>
      <c r="M4" s="626"/>
      <c r="N4" s="626"/>
      <c r="O4" s="627"/>
    </row>
    <row r="5" spans="1:20" s="38" customFormat="1" ht="24" customHeight="1" x14ac:dyDescent="0.3">
      <c r="B5" s="636"/>
      <c r="C5" s="636"/>
      <c r="D5" s="636"/>
      <c r="E5" s="636"/>
      <c r="F5" s="636"/>
      <c r="G5" s="636"/>
      <c r="H5" s="636"/>
      <c r="I5" s="636"/>
      <c r="M5" s="46"/>
      <c r="N5" s="46"/>
      <c r="O5" s="508"/>
    </row>
    <row r="6" spans="1:20" s="38" customFormat="1" ht="15.75" customHeight="1" x14ac:dyDescent="0.3">
      <c r="A6" s="519"/>
      <c r="B6" s="520"/>
      <c r="C6" s="520"/>
      <c r="D6" s="520"/>
      <c r="E6" s="520"/>
      <c r="F6" s="521"/>
      <c r="G6" s="520"/>
      <c r="H6" s="522"/>
      <c r="I6" s="523"/>
      <c r="J6" s="520"/>
      <c r="K6" s="520"/>
      <c r="L6" s="520"/>
      <c r="M6" s="522"/>
      <c r="N6" s="522"/>
      <c r="O6" s="523"/>
    </row>
    <row r="7" spans="1:20" ht="30" x14ac:dyDescent="0.4">
      <c r="A7" s="150"/>
      <c r="B7" s="513">
        <v>2012</v>
      </c>
      <c r="C7" s="261"/>
      <c r="D7" s="261"/>
      <c r="E7" s="261"/>
      <c r="F7" s="261"/>
      <c r="G7" s="261"/>
      <c r="H7" s="261"/>
      <c r="I7" s="261"/>
      <c r="J7" s="261"/>
      <c r="K7" s="261"/>
      <c r="L7" s="261"/>
      <c r="M7" s="261"/>
      <c r="N7" s="150"/>
      <c r="O7" s="151"/>
      <c r="P7" s="151"/>
      <c r="Q7" s="151"/>
      <c r="R7" s="151"/>
      <c r="S7" s="151"/>
      <c r="T7" s="151"/>
    </row>
    <row r="8" spans="1:20" ht="18" hidden="1" outlineLevel="1" x14ac:dyDescent="0.25">
      <c r="A8" s="571">
        <v>2012</v>
      </c>
      <c r="B8" s="618" t="s">
        <v>45</v>
      </c>
      <c r="C8" s="618"/>
      <c r="D8" s="618"/>
      <c r="E8" s="618"/>
      <c r="F8" s="618"/>
      <c r="G8" s="618"/>
      <c r="H8" s="618"/>
      <c r="I8" s="618"/>
      <c r="J8" s="618"/>
      <c r="K8" s="618"/>
      <c r="L8" s="599" t="s">
        <v>46</v>
      </c>
      <c r="M8" s="599"/>
      <c r="N8" s="599"/>
      <c r="O8" s="599"/>
      <c r="P8" s="599"/>
      <c r="Q8" s="599"/>
      <c r="R8" s="599"/>
      <c r="S8" s="599"/>
      <c r="T8" s="599"/>
    </row>
    <row r="9" spans="1:20" ht="67.5" hidden="1" customHeight="1" outlineLevel="1" x14ac:dyDescent="0.35">
      <c r="A9" s="571"/>
      <c r="B9" s="154" t="s">
        <v>206</v>
      </c>
      <c r="C9" s="449" t="s">
        <v>179</v>
      </c>
      <c r="D9" s="449" t="s">
        <v>76</v>
      </c>
      <c r="E9" s="438" t="s">
        <v>77</v>
      </c>
      <c r="F9" s="473"/>
      <c r="G9" s="472"/>
      <c r="H9" s="471"/>
      <c r="I9" s="459"/>
      <c r="J9" s="459"/>
      <c r="K9" s="475"/>
      <c r="L9" s="154" t="s">
        <v>48</v>
      </c>
      <c r="M9" s="160" t="s">
        <v>7</v>
      </c>
      <c r="N9" s="154" t="s">
        <v>208</v>
      </c>
      <c r="O9" s="154" t="s">
        <v>76</v>
      </c>
      <c r="P9" s="159" t="s">
        <v>47</v>
      </c>
      <c r="Q9" s="172" t="s">
        <v>77</v>
      </c>
      <c r="R9" s="380" t="s">
        <v>236</v>
      </c>
      <c r="S9" s="380" t="s">
        <v>231</v>
      </c>
      <c r="T9" s="380" t="s">
        <v>237</v>
      </c>
    </row>
    <row r="10" spans="1:20" ht="33" hidden="1" customHeight="1" outlineLevel="1" x14ac:dyDescent="0.3">
      <c r="A10" s="571"/>
      <c r="B10" s="100" t="s">
        <v>113</v>
      </c>
      <c r="C10" s="450"/>
      <c r="D10" s="447">
        <f>C10*0.00234</f>
        <v>0</v>
      </c>
      <c r="E10" s="454" t="e">
        <f>D10/Samantekt!$C$7</f>
        <v>#DIV/0!</v>
      </c>
      <c r="F10" s="461"/>
      <c r="G10" s="460"/>
      <c r="H10" s="459"/>
      <c r="I10" s="459"/>
      <c r="J10" s="459"/>
      <c r="K10" s="475"/>
      <c r="L10" s="13" t="s">
        <v>49</v>
      </c>
      <c r="M10" s="109"/>
      <c r="N10" s="120"/>
      <c r="O10" s="514">
        <f>N10/1000</f>
        <v>0</v>
      </c>
      <c r="P10" s="342" t="e">
        <f>M10/Samantekt!$C$7</f>
        <v>#DIV/0!</v>
      </c>
      <c r="Q10" s="55" t="e">
        <f>O10/Samantekt!$C$7</f>
        <v>#DIV/0!</v>
      </c>
      <c r="R10" s="453">
        <v>0</v>
      </c>
      <c r="S10" s="428" t="e">
        <f>1-((Q10+Q11)/R10)</f>
        <v>#DIV/0!</v>
      </c>
      <c r="T10" s="453">
        <v>0</v>
      </c>
    </row>
    <row r="11" spans="1:20" ht="33" hidden="1" customHeight="1" outlineLevel="1" x14ac:dyDescent="0.3">
      <c r="A11" s="571"/>
      <c r="B11" s="100" t="s">
        <v>114</v>
      </c>
      <c r="C11" s="109"/>
      <c r="D11" s="352">
        <f>C11*0.00272</f>
        <v>0</v>
      </c>
      <c r="E11" s="454" t="e">
        <f>D11/Samantekt!$C$7</f>
        <v>#DIV/0!</v>
      </c>
      <c r="F11" s="469"/>
      <c r="G11" s="460"/>
      <c r="H11" s="462"/>
      <c r="I11" s="459"/>
      <c r="J11" s="459"/>
      <c r="K11" s="475"/>
      <c r="L11" s="15" t="s">
        <v>50</v>
      </c>
      <c r="M11" s="109"/>
      <c r="N11" s="120"/>
      <c r="O11" s="514">
        <f t="shared" ref="O11" si="0">N11/1000</f>
        <v>0</v>
      </c>
      <c r="P11" s="342" t="e">
        <f>M11/Samantekt!$C$7</f>
        <v>#DIV/0!</v>
      </c>
      <c r="Q11" s="55" t="e">
        <f>O11/Samantekt!$C$7</f>
        <v>#DIV/0!</v>
      </c>
      <c r="R11" s="423"/>
      <c r="S11" s="423"/>
      <c r="T11" s="423"/>
    </row>
    <row r="12" spans="1:20" ht="16.5" hidden="1" outlineLevel="1" x14ac:dyDescent="0.3">
      <c r="A12" s="571"/>
      <c r="B12" s="100" t="s">
        <v>209</v>
      </c>
      <c r="C12" s="430"/>
      <c r="D12" s="353">
        <v>0</v>
      </c>
      <c r="E12" s="454">
        <f>D12</f>
        <v>0</v>
      </c>
      <c r="F12" s="470"/>
      <c r="G12" s="463"/>
      <c r="H12" s="458"/>
      <c r="I12" s="459"/>
      <c r="J12" s="459"/>
      <c r="K12" s="475"/>
      <c r="L12" s="13"/>
      <c r="M12" s="109"/>
      <c r="N12" s="120"/>
      <c r="O12" s="514"/>
      <c r="P12" s="342" t="e">
        <f>M12/Samantekt!$C$7</f>
        <v>#DIV/0!</v>
      </c>
      <c r="Q12" s="55" t="e">
        <f>O12/Samantekt!$C$7</f>
        <v>#DIV/0!</v>
      </c>
      <c r="R12" s="423"/>
      <c r="S12" s="423"/>
      <c r="T12" s="423"/>
    </row>
    <row r="13" spans="1:20" ht="17.25" hidden="1" outlineLevel="1" thickBot="1" x14ac:dyDescent="0.35">
      <c r="A13" s="571"/>
      <c r="B13" s="443" t="s">
        <v>64</v>
      </c>
      <c r="C13" s="109"/>
      <c r="D13" s="439"/>
      <c r="E13" s="454" t="e">
        <f>D13/Samantekt!$C$7</f>
        <v>#DIV/0!</v>
      </c>
      <c r="F13" s="468"/>
      <c r="G13" s="457"/>
      <c r="H13" s="458"/>
      <c r="I13" s="459"/>
      <c r="J13" s="459"/>
      <c r="K13" s="475"/>
      <c r="L13" s="226"/>
      <c r="M13" s="350">
        <f>SUM(M10:M12)</f>
        <v>0</v>
      </c>
      <c r="N13" s="350"/>
      <c r="O13" s="349">
        <f>SUM(O10:O12)</f>
        <v>0</v>
      </c>
      <c r="P13" s="342" t="e">
        <f>M13/Samantekt!$C$7</f>
        <v>#DIV/0!</v>
      </c>
      <c r="Q13" s="55" t="e">
        <f>O13/Samantekt!$C$7</f>
        <v>#DIV/0!</v>
      </c>
      <c r="R13" s="425"/>
      <c r="S13" s="429"/>
      <c r="T13" s="426"/>
    </row>
    <row r="14" spans="1:20" ht="18" hidden="1" outlineLevel="1" thickTop="1" thickBot="1" x14ac:dyDescent="0.35">
      <c r="A14" s="571"/>
      <c r="B14" s="371" t="s">
        <v>108</v>
      </c>
      <c r="C14" s="350">
        <f>SUM(C10:C13)</f>
        <v>0</v>
      </c>
      <c r="D14" s="440">
        <f>SUM(D10:D13)</f>
        <v>0</v>
      </c>
      <c r="E14" s="454" t="e">
        <f>D14/Samantekt!$C$7</f>
        <v>#DIV/0!</v>
      </c>
      <c r="F14" s="439"/>
      <c r="G14" s="466"/>
      <c r="H14" s="464"/>
      <c r="I14" s="459"/>
      <c r="J14" s="459"/>
      <c r="K14" s="475"/>
      <c r="L14" s="38"/>
      <c r="M14" s="46"/>
      <c r="N14" s="46"/>
      <c r="O14" s="508"/>
      <c r="P14" s="38"/>
      <c r="Q14" s="38"/>
      <c r="R14" s="38"/>
      <c r="S14" s="38"/>
      <c r="T14" s="38"/>
    </row>
    <row r="15" spans="1:20" ht="17.25" hidden="1" outlineLevel="1" thickTop="1" x14ac:dyDescent="0.3">
      <c r="A15" s="571"/>
      <c r="B15" s="434"/>
      <c r="C15" s="434"/>
      <c r="D15" s="434"/>
      <c r="E15" s="434"/>
      <c r="F15" s="435"/>
      <c r="G15" s="434"/>
      <c r="H15" s="465"/>
      <c r="I15" s="436"/>
      <c r="J15" s="436"/>
      <c r="K15" s="436"/>
      <c r="L15" s="21"/>
      <c r="M15" s="21"/>
      <c r="N15" s="21"/>
      <c r="O15" s="633" t="s">
        <v>93</v>
      </c>
      <c r="P15" s="633"/>
      <c r="Q15" s="633"/>
      <c r="R15" s="633"/>
      <c r="S15" s="38"/>
      <c r="T15" s="38"/>
    </row>
    <row r="16" spans="1:20" ht="51.75" hidden="1" outlineLevel="1" x14ac:dyDescent="0.35">
      <c r="A16" s="571"/>
      <c r="B16" s="154" t="s">
        <v>205</v>
      </c>
      <c r="C16" s="448" t="s">
        <v>180</v>
      </c>
      <c r="D16" s="449" t="s">
        <v>125</v>
      </c>
      <c r="E16" s="289" t="s">
        <v>181</v>
      </c>
      <c r="F16" s="284" t="s">
        <v>76</v>
      </c>
      <c r="G16" s="257" t="s">
        <v>47</v>
      </c>
      <c r="H16" s="438" t="s">
        <v>77</v>
      </c>
      <c r="I16" s="380" t="s">
        <v>229</v>
      </c>
      <c r="J16" s="380" t="s">
        <v>231</v>
      </c>
      <c r="K16" s="409" t="s">
        <v>230</v>
      </c>
      <c r="L16" s="38"/>
      <c r="M16" s="38"/>
      <c r="N16" s="38"/>
      <c r="O16" s="633"/>
      <c r="P16" s="633"/>
      <c r="Q16" s="633"/>
      <c r="R16" s="633"/>
      <c r="S16" s="38"/>
      <c r="T16" s="38"/>
    </row>
    <row r="17" spans="1:20" ht="16.5" hidden="1" outlineLevel="1" x14ac:dyDescent="0.3">
      <c r="A17" s="571"/>
      <c r="B17" s="99" t="s">
        <v>200</v>
      </c>
      <c r="C17" s="450"/>
      <c r="D17" s="451"/>
      <c r="E17" s="354"/>
      <c r="F17" s="352">
        <f>C17*0.0002242</f>
        <v>0</v>
      </c>
      <c r="G17" s="344" t="e">
        <f>C17/Samantekt!$C$7</f>
        <v>#DIV/0!</v>
      </c>
      <c r="H17" s="55" t="e">
        <f>F17/Samantekt!$C$7</f>
        <v>#DIV/0!</v>
      </c>
      <c r="I17" s="427"/>
      <c r="J17" s="391" t="e">
        <f>1-((E14+H30)/I17)</f>
        <v>#DIV/0!</v>
      </c>
      <c r="K17" s="474">
        <v>0</v>
      </c>
      <c r="L17" s="518"/>
      <c r="M17" s="506"/>
      <c r="N17" s="506"/>
      <c r="O17" s="535"/>
      <c r="P17" s="38"/>
      <c r="Q17" s="38"/>
      <c r="R17" s="38"/>
      <c r="S17" s="38"/>
      <c r="T17" s="38"/>
    </row>
    <row r="18" spans="1:20" ht="16.5" hidden="1" customHeight="1" outlineLevel="1" x14ac:dyDescent="0.3">
      <c r="A18" s="571"/>
      <c r="B18" s="99" t="s">
        <v>201</v>
      </c>
      <c r="C18" s="450"/>
      <c r="D18" s="451"/>
      <c r="E18" s="354"/>
      <c r="F18" s="352">
        <f>C18*0.0001944</f>
        <v>0</v>
      </c>
      <c r="G18" s="344" t="e">
        <f>C18/Samantekt!$C$7</f>
        <v>#DIV/0!</v>
      </c>
      <c r="H18" s="55" t="e">
        <f>F18/Samantekt!$C$7</f>
        <v>#DIV/0!</v>
      </c>
      <c r="I18" s="445"/>
      <c r="J18" s="445"/>
      <c r="K18" s="445"/>
      <c r="L18" s="518"/>
      <c r="M18" s="506"/>
      <c r="N18" s="506"/>
      <c r="O18" s="506"/>
      <c r="P18" s="38"/>
      <c r="Q18" s="38"/>
      <c r="R18" s="38"/>
      <c r="S18" s="38"/>
      <c r="T18" s="38"/>
    </row>
    <row r="19" spans="1:20" ht="16.5" hidden="1" outlineLevel="1" x14ac:dyDescent="0.3">
      <c r="A19" s="571"/>
      <c r="B19" s="99" t="s">
        <v>199</v>
      </c>
      <c r="C19" s="346"/>
      <c r="D19" s="120"/>
      <c r="E19" s="66"/>
      <c r="F19" s="353">
        <v>0</v>
      </c>
      <c r="G19" s="344" t="e">
        <f>C19/Samantekt!$C$7</f>
        <v>#DIV/0!</v>
      </c>
      <c r="H19" s="55" t="e">
        <f>F19/Samantekt!$C$7</f>
        <v>#DIV/0!</v>
      </c>
      <c r="I19" s="424"/>
      <c r="J19" s="424"/>
      <c r="K19" s="424"/>
      <c r="L19" s="38"/>
      <c r="M19" s="637"/>
      <c r="N19" s="637"/>
      <c r="O19" s="637"/>
      <c r="P19" s="38"/>
      <c r="Q19" s="38"/>
      <c r="R19" s="38"/>
      <c r="S19" s="38"/>
      <c r="T19" s="38"/>
    </row>
    <row r="20" spans="1:20" ht="16.5" hidden="1" outlineLevel="1" x14ac:dyDescent="0.3">
      <c r="A20" s="571"/>
      <c r="B20" s="99" t="s">
        <v>212</v>
      </c>
      <c r="C20" s="346"/>
      <c r="D20" s="120"/>
      <c r="E20" s="66"/>
      <c r="F20" s="353">
        <f>D20*0.0000101</f>
        <v>0</v>
      </c>
      <c r="G20" s="344" t="e">
        <f>C20/Samantekt!$C$7</f>
        <v>#DIV/0!</v>
      </c>
      <c r="H20" s="55" t="e">
        <f>F20/Samantekt!$C$7</f>
        <v>#DIV/0!</v>
      </c>
      <c r="I20" s="424"/>
      <c r="J20" s="424"/>
      <c r="K20" s="424"/>
      <c r="L20" s="38"/>
      <c r="M20" s="46"/>
      <c r="N20" s="46"/>
      <c r="O20" s="508"/>
      <c r="P20" s="38"/>
      <c r="Q20" s="38"/>
      <c r="R20" s="38"/>
      <c r="S20" s="38"/>
      <c r="T20" s="38"/>
    </row>
    <row r="21" spans="1:20" ht="16.5" hidden="1" outlineLevel="1" x14ac:dyDescent="0.3">
      <c r="A21" s="571"/>
      <c r="B21" s="100" t="s">
        <v>203</v>
      </c>
      <c r="C21" s="109"/>
      <c r="D21" s="430"/>
      <c r="E21" s="59"/>
      <c r="F21" s="352">
        <f>C21*0.0002242</f>
        <v>0</v>
      </c>
      <c r="G21" s="344" t="e">
        <f>C21/Samantekt!$C$7</f>
        <v>#DIV/0!</v>
      </c>
      <c r="H21" s="55" t="e">
        <f>F21/Samantekt!$C$7</f>
        <v>#DIV/0!</v>
      </c>
      <c r="I21" s="424"/>
      <c r="J21" s="424"/>
      <c r="K21" s="424"/>
      <c r="L21" s="38"/>
      <c r="M21" s="46"/>
      <c r="N21" s="46"/>
      <c r="O21" s="508"/>
      <c r="P21" s="38"/>
      <c r="Q21" s="38"/>
      <c r="R21" s="38"/>
      <c r="S21" s="38"/>
      <c r="T21" s="38"/>
    </row>
    <row r="22" spans="1:20" ht="16.5" hidden="1" customHeight="1" outlineLevel="1" x14ac:dyDescent="0.3">
      <c r="A22" s="571"/>
      <c r="B22" s="100" t="s">
        <v>204</v>
      </c>
      <c r="C22" s="109"/>
      <c r="D22" s="430"/>
      <c r="E22" s="59"/>
      <c r="F22" s="352">
        <f>C22*0.0001944</f>
        <v>0</v>
      </c>
      <c r="G22" s="344" t="e">
        <f>C22/Samantekt!$C$7</f>
        <v>#DIV/0!</v>
      </c>
      <c r="H22" s="55" t="e">
        <f>F22/Samantekt!$C$7</f>
        <v>#DIV/0!</v>
      </c>
      <c r="I22" s="424"/>
      <c r="J22" s="424"/>
      <c r="K22" s="424"/>
      <c r="L22" s="38"/>
      <c r="M22" s="46"/>
      <c r="N22" s="46"/>
      <c r="O22" s="508"/>
      <c r="P22" s="38"/>
      <c r="Q22" s="38"/>
      <c r="R22" s="38"/>
      <c r="S22" s="38"/>
      <c r="T22" s="38"/>
    </row>
    <row r="23" spans="1:20" ht="16.5" hidden="1" outlineLevel="1" x14ac:dyDescent="0.3">
      <c r="A23" s="571"/>
      <c r="B23" s="100" t="s">
        <v>213</v>
      </c>
      <c r="C23" s="430"/>
      <c r="D23" s="120"/>
      <c r="E23" s="59"/>
      <c r="F23" s="353">
        <f>D23*0.0000101</f>
        <v>0</v>
      </c>
      <c r="G23" s="344" t="e">
        <f>C23/Samantekt!$C$7</f>
        <v>#DIV/0!</v>
      </c>
      <c r="H23" s="55" t="e">
        <f>F23/Samantekt!$C$7</f>
        <v>#DIV/0!</v>
      </c>
      <c r="I23" s="424"/>
      <c r="J23" s="424"/>
      <c r="K23" s="424"/>
      <c r="L23" s="21"/>
      <c r="M23" s="46"/>
      <c r="N23" s="46"/>
      <c r="O23" s="508"/>
      <c r="P23" s="38"/>
      <c r="Q23" s="38"/>
      <c r="R23" s="38"/>
      <c r="S23" s="38"/>
      <c r="T23" s="38"/>
    </row>
    <row r="24" spans="1:20" ht="16.5" hidden="1" outlineLevel="1" x14ac:dyDescent="0.3">
      <c r="A24" s="571"/>
      <c r="B24" s="99" t="s">
        <v>202</v>
      </c>
      <c r="C24" s="346"/>
      <c r="D24" s="120"/>
      <c r="E24" s="431"/>
      <c r="F24" s="352">
        <v>0</v>
      </c>
      <c r="G24" s="344" t="e">
        <f>C24/Samantekt!$C$7</f>
        <v>#DIV/0!</v>
      </c>
      <c r="H24" s="55" t="e">
        <f>F24/Samantekt!$C$7</f>
        <v>#DIV/0!</v>
      </c>
      <c r="I24" s="424"/>
      <c r="J24" s="424"/>
      <c r="K24" s="424"/>
      <c r="L24" s="518"/>
      <c r="M24" s="46"/>
      <c r="N24" s="46"/>
      <c r="O24" s="508"/>
      <c r="P24" s="38"/>
      <c r="Q24" s="38"/>
      <c r="R24" s="38"/>
      <c r="S24" s="38"/>
      <c r="T24" s="38"/>
    </row>
    <row r="25" spans="1:20" ht="16.5" hidden="1" outlineLevel="1" x14ac:dyDescent="0.3">
      <c r="A25" s="571"/>
      <c r="B25" s="99" t="s">
        <v>210</v>
      </c>
      <c r="C25" s="109"/>
      <c r="D25" s="346"/>
      <c r="E25" s="431"/>
      <c r="F25" s="352">
        <f>C25*0.0007777</f>
        <v>0</v>
      </c>
      <c r="G25" s="344" t="e">
        <f>C25/Samantekt!$C$7</f>
        <v>#DIV/0!</v>
      </c>
      <c r="H25" s="55" t="e">
        <f>F25/Samantekt!$C$7</f>
        <v>#DIV/0!</v>
      </c>
      <c r="I25" s="424"/>
      <c r="J25" s="424"/>
      <c r="K25" s="424"/>
      <c r="L25" s="38"/>
      <c r="M25" s="46"/>
      <c r="N25" s="46"/>
      <c r="O25" s="508"/>
      <c r="P25" s="38"/>
      <c r="Q25" s="38"/>
      <c r="R25" s="38"/>
      <c r="S25" s="38"/>
      <c r="T25" s="38"/>
    </row>
    <row r="26" spans="1:20" ht="16.5" hidden="1" outlineLevel="1" x14ac:dyDescent="0.3">
      <c r="A26" s="571"/>
      <c r="B26" s="99" t="s">
        <v>211</v>
      </c>
      <c r="C26" s="346"/>
      <c r="D26" s="109"/>
      <c r="E26" s="431"/>
      <c r="F26" s="352">
        <f>C26*0.0000805</f>
        <v>0</v>
      </c>
      <c r="G26" s="344" t="e">
        <f>C26/Samantekt!$C$7</f>
        <v>#DIV/0!</v>
      </c>
      <c r="H26" s="55" t="e">
        <f>F26/Samantekt!$C$7</f>
        <v>#DIV/0!</v>
      </c>
      <c r="I26" s="424"/>
      <c r="J26" s="424"/>
      <c r="K26" s="424"/>
      <c r="L26" s="38"/>
      <c r="M26" s="46"/>
      <c r="N26" s="46"/>
      <c r="O26" s="508"/>
      <c r="P26" s="38"/>
      <c r="Q26" s="38"/>
      <c r="R26" s="38"/>
      <c r="S26" s="38"/>
      <c r="T26" s="38"/>
    </row>
    <row r="27" spans="1:20" ht="16.5" hidden="1" outlineLevel="1" x14ac:dyDescent="0.3">
      <c r="A27" s="571"/>
      <c r="B27" s="99" t="s">
        <v>214</v>
      </c>
      <c r="C27" s="109"/>
      <c r="D27" s="346"/>
      <c r="E27" s="431"/>
      <c r="F27" s="352">
        <f>C27*0.0003149</f>
        <v>0</v>
      </c>
      <c r="G27" s="344" t="e">
        <f>C27/Samantekt!$C$7</f>
        <v>#DIV/0!</v>
      </c>
      <c r="H27" s="55" t="e">
        <f>F27/Samantekt!$C$7</f>
        <v>#DIV/0!</v>
      </c>
      <c r="I27" s="424"/>
      <c r="J27" s="424"/>
      <c r="K27" s="424"/>
      <c r="L27" s="518"/>
      <c r="M27" s="46"/>
      <c r="N27" s="46"/>
      <c r="O27" s="508"/>
      <c r="P27" s="38"/>
      <c r="Q27" s="38"/>
      <c r="R27" s="38"/>
      <c r="S27" s="38"/>
      <c r="T27" s="38"/>
    </row>
    <row r="28" spans="1:20" ht="16.5" hidden="1" outlineLevel="1" x14ac:dyDescent="0.3">
      <c r="A28" s="571"/>
      <c r="B28" s="99" t="s">
        <v>215</v>
      </c>
      <c r="C28" s="109"/>
      <c r="D28" s="346"/>
      <c r="E28" s="431"/>
      <c r="F28" s="352">
        <f>C28*0.0002592</f>
        <v>0</v>
      </c>
      <c r="G28" s="344" t="e">
        <f>C28/Samantekt!$C$7</f>
        <v>#DIV/0!</v>
      </c>
      <c r="H28" s="55" t="e">
        <f>F28/Samantekt!$C$7</f>
        <v>#DIV/0!</v>
      </c>
      <c r="I28" s="424"/>
      <c r="J28" s="424"/>
      <c r="K28" s="424"/>
      <c r="L28" s="518"/>
      <c r="M28" s="46"/>
      <c r="N28" s="46"/>
      <c r="O28" s="508"/>
      <c r="P28" s="38"/>
      <c r="Q28" s="38"/>
      <c r="R28" s="38"/>
      <c r="S28" s="38"/>
      <c r="T28" s="38"/>
    </row>
    <row r="29" spans="1:20" ht="16.5" hidden="1" outlineLevel="1" x14ac:dyDescent="0.3">
      <c r="A29" s="571"/>
      <c r="B29" s="99" t="s">
        <v>216</v>
      </c>
      <c r="C29" s="109"/>
      <c r="D29" s="346"/>
      <c r="E29" s="431"/>
      <c r="F29" s="352">
        <f>C29*0.0001121</f>
        <v>0</v>
      </c>
      <c r="G29" s="344" t="e">
        <f>C29/Samantekt!$C$7</f>
        <v>#DIV/0!</v>
      </c>
      <c r="H29" s="55" t="e">
        <f>F29/Samantekt!$C$7</f>
        <v>#DIV/0!</v>
      </c>
      <c r="I29" s="424"/>
      <c r="J29" s="424"/>
      <c r="K29" s="424"/>
      <c r="L29" s="38"/>
      <c r="M29" s="46"/>
      <c r="N29" s="46"/>
      <c r="O29" s="508"/>
      <c r="P29" s="38"/>
      <c r="Q29" s="38"/>
      <c r="R29" s="38"/>
      <c r="S29" s="38"/>
      <c r="T29" s="38"/>
    </row>
    <row r="30" spans="1:20" ht="17.25" hidden="1" outlineLevel="1" thickBot="1" x14ac:dyDescent="0.35">
      <c r="A30" s="571"/>
      <c r="B30" s="452" t="s">
        <v>108</v>
      </c>
      <c r="C30" s="375">
        <f>SUM(C17:C29)</f>
        <v>0</v>
      </c>
      <c r="D30" s="441">
        <f>SUM(D18:D29)</f>
        <v>0</v>
      </c>
      <c r="E30" s="442" t="e">
        <f>D30/(C30+D30)</f>
        <v>#DIV/0!</v>
      </c>
      <c r="F30" s="351">
        <f>SUM(F17:F29)</f>
        <v>0</v>
      </c>
      <c r="G30" s="432" t="e">
        <f>(C30+D30)/Samantekt!C7</f>
        <v>#DIV/0!</v>
      </c>
      <c r="H30" s="55" t="e">
        <f>F30/Samantekt!$C$7</f>
        <v>#DIV/0!</v>
      </c>
      <c r="I30" s="445"/>
      <c r="J30" s="445"/>
      <c r="K30" s="445"/>
      <c r="L30" s="518"/>
      <c r="M30" s="38"/>
      <c r="N30" s="38"/>
      <c r="O30" s="46"/>
      <c r="P30" s="508"/>
      <c r="Q30" s="38"/>
      <c r="R30" s="38"/>
      <c r="S30" s="38"/>
      <c r="T30" s="38"/>
    </row>
    <row r="31" spans="1:20" ht="19.5" hidden="1" outlineLevel="1" thickTop="1" x14ac:dyDescent="0.3">
      <c r="A31" s="434"/>
      <c r="B31" s="618" t="s">
        <v>64</v>
      </c>
      <c r="C31" s="618"/>
      <c r="D31" s="618"/>
      <c r="E31" s="618"/>
      <c r="F31" s="618"/>
      <c r="G31" s="618"/>
      <c r="H31" s="618"/>
      <c r="I31" s="618"/>
      <c r="J31" s="618"/>
      <c r="K31" s="618"/>
      <c r="L31" s="38"/>
      <c r="M31" s="38"/>
      <c r="N31" s="38"/>
      <c r="O31" s="46"/>
      <c r="P31" s="508"/>
      <c r="Q31" s="38"/>
      <c r="R31" s="38"/>
      <c r="S31" s="38"/>
      <c r="T31" s="38"/>
    </row>
    <row r="32" spans="1:20" ht="51.75" hidden="1" outlineLevel="1" x14ac:dyDescent="0.35">
      <c r="A32" s="434"/>
      <c r="B32" s="154"/>
      <c r="C32" s="449" t="s">
        <v>179</v>
      </c>
      <c r="D32" s="449" t="s">
        <v>76</v>
      </c>
      <c r="E32" s="438" t="s">
        <v>77</v>
      </c>
      <c r="F32" s="473"/>
      <c r="G32" s="472"/>
      <c r="H32" s="471"/>
      <c r="I32" s="380" t="s">
        <v>229</v>
      </c>
      <c r="J32" s="380" t="s">
        <v>231</v>
      </c>
      <c r="K32" s="409" t="s">
        <v>230</v>
      </c>
      <c r="L32" s="38"/>
      <c r="M32" s="38"/>
      <c r="N32" s="38"/>
      <c r="O32" s="46"/>
      <c r="P32" s="508"/>
      <c r="Q32" s="38"/>
      <c r="R32" s="38"/>
      <c r="S32" s="38"/>
      <c r="T32" s="38"/>
    </row>
    <row r="33" spans="1:20" ht="16.5" hidden="1" outlineLevel="1" x14ac:dyDescent="0.3">
      <c r="A33" s="434"/>
      <c r="B33" s="100" t="s">
        <v>207</v>
      </c>
      <c r="C33" s="450"/>
      <c r="D33" s="447">
        <f>C33*0.00272</f>
        <v>0</v>
      </c>
      <c r="E33" s="454" t="e">
        <f>D33/Samantekt!$C$7</f>
        <v>#DIV/0!</v>
      </c>
      <c r="F33" s="462"/>
      <c r="G33" s="462"/>
      <c r="H33" s="462"/>
      <c r="I33" s="427"/>
      <c r="J33" s="391" t="e">
        <f>1-((E36)/I33)</f>
        <v>#DIV/0!</v>
      </c>
      <c r="K33" s="474">
        <v>0</v>
      </c>
      <c r="L33" s="38"/>
      <c r="M33" s="38"/>
      <c r="N33" s="38"/>
      <c r="O33" s="46"/>
      <c r="P33" s="508"/>
      <c r="Q33" s="38"/>
      <c r="R33" s="38"/>
      <c r="S33" s="38"/>
      <c r="T33" s="38"/>
    </row>
    <row r="34" spans="1:20" ht="16.5" hidden="1" outlineLevel="1" x14ac:dyDescent="0.3">
      <c r="A34" s="434"/>
      <c r="B34" s="100" t="s">
        <v>64</v>
      </c>
      <c r="C34" s="109"/>
      <c r="D34" s="515"/>
      <c r="E34" s="454" t="e">
        <f>D34/Samantekt!$C$7</f>
        <v>#DIV/0!</v>
      </c>
      <c r="F34" s="433"/>
      <c r="G34" s="433"/>
      <c r="H34" s="437"/>
      <c r="I34" s="445"/>
      <c r="J34" s="424"/>
      <c r="K34" s="424"/>
      <c r="L34" s="38"/>
      <c r="M34" s="38"/>
      <c r="N34" s="38"/>
      <c r="O34" s="46"/>
      <c r="P34" s="508"/>
      <c r="Q34" s="38"/>
      <c r="R34" s="38"/>
      <c r="S34" s="38"/>
      <c r="T34" s="38"/>
    </row>
    <row r="35" spans="1:20" ht="16.5" hidden="1" outlineLevel="1" x14ac:dyDescent="0.3">
      <c r="A35" s="434"/>
      <c r="B35" s="100" t="s">
        <v>64</v>
      </c>
      <c r="C35" s="109"/>
      <c r="D35" s="515"/>
      <c r="E35" s="454" t="e">
        <f>D35/Samantekt!$C$7</f>
        <v>#DIV/0!</v>
      </c>
      <c r="F35" s="433"/>
      <c r="G35" s="433"/>
      <c r="H35" s="437"/>
      <c r="I35" s="445"/>
      <c r="J35" s="424"/>
      <c r="K35" s="424"/>
      <c r="L35" s="38"/>
      <c r="M35" s="38"/>
      <c r="N35" s="38"/>
      <c r="O35" s="46"/>
      <c r="P35" s="508"/>
      <c r="Q35" s="38"/>
      <c r="R35" s="38"/>
      <c r="S35" s="38"/>
      <c r="T35" s="38"/>
    </row>
    <row r="36" spans="1:20" ht="16.5" hidden="1" outlineLevel="1" x14ac:dyDescent="0.3">
      <c r="A36" s="434"/>
      <c r="B36" s="100" t="s">
        <v>108</v>
      </c>
      <c r="C36" s="109"/>
      <c r="D36" s="515">
        <f>SUM(D33:D35)</f>
        <v>0</v>
      </c>
      <c r="E36" s="454" t="e">
        <f>D36/Samantekt!$C$7</f>
        <v>#DIV/0!</v>
      </c>
      <c r="F36" s="433"/>
      <c r="G36" s="433"/>
      <c r="H36" s="437"/>
      <c r="I36" s="445"/>
      <c r="J36" s="424"/>
      <c r="K36" s="424"/>
      <c r="L36" s="38"/>
      <c r="M36" s="38"/>
      <c r="N36" s="38"/>
      <c r="O36" s="46"/>
      <c r="P36" s="508"/>
      <c r="Q36" s="38"/>
      <c r="R36" s="38"/>
      <c r="S36" s="38"/>
      <c r="T36" s="38"/>
    </row>
    <row r="37" spans="1:20" ht="16.5" hidden="1" outlineLevel="1" x14ac:dyDescent="0.3">
      <c r="A37" s="38"/>
    </row>
    <row r="38" spans="1:20" ht="16.5" hidden="1" outlineLevel="1" x14ac:dyDescent="0.3">
      <c r="A38" s="38"/>
    </row>
    <row r="39" spans="1:20" ht="16.5" hidden="1" outlineLevel="1" x14ac:dyDescent="0.3">
      <c r="A39" s="38"/>
    </row>
    <row r="40" spans="1:20" ht="16.5" hidden="1" outlineLevel="1" x14ac:dyDescent="0.3">
      <c r="A40" s="38"/>
    </row>
    <row r="41" spans="1:20" ht="16.5" collapsed="1" x14ac:dyDescent="0.3">
      <c r="A41" s="38"/>
    </row>
    <row r="42" spans="1:20" ht="30" x14ac:dyDescent="0.4">
      <c r="A42" s="150"/>
      <c r="B42" s="513">
        <v>2013</v>
      </c>
      <c r="C42" s="261"/>
      <c r="D42" s="261"/>
      <c r="E42" s="261"/>
      <c r="F42" s="261"/>
      <c r="G42" s="261"/>
      <c r="H42" s="261"/>
      <c r="I42" s="261"/>
      <c r="J42" s="261"/>
      <c r="K42" s="261"/>
      <c r="L42" s="261"/>
      <c r="M42" s="261"/>
      <c r="N42" s="150"/>
      <c r="O42" s="151"/>
      <c r="P42" s="151"/>
      <c r="Q42" s="151"/>
      <c r="R42" s="151"/>
      <c r="S42" s="151"/>
      <c r="T42" s="151"/>
    </row>
    <row r="43" spans="1:20" ht="18" hidden="1" outlineLevel="1" x14ac:dyDescent="0.25">
      <c r="A43" s="571">
        <v>2013</v>
      </c>
      <c r="B43" s="618" t="s">
        <v>45</v>
      </c>
      <c r="C43" s="618"/>
      <c r="D43" s="618"/>
      <c r="E43" s="618"/>
      <c r="F43" s="618"/>
      <c r="G43" s="618"/>
      <c r="H43" s="618"/>
      <c r="I43" s="618"/>
      <c r="J43" s="618"/>
      <c r="K43" s="618"/>
      <c r="L43" s="599" t="s">
        <v>46</v>
      </c>
      <c r="M43" s="599"/>
      <c r="N43" s="599"/>
      <c r="O43" s="599"/>
      <c r="P43" s="599"/>
      <c r="Q43" s="599"/>
      <c r="R43" s="599"/>
      <c r="S43" s="599"/>
      <c r="T43" s="599"/>
    </row>
    <row r="44" spans="1:20" ht="51.75" hidden="1" outlineLevel="1" x14ac:dyDescent="0.35">
      <c r="A44" s="571"/>
      <c r="B44" s="154" t="s">
        <v>206</v>
      </c>
      <c r="C44" s="449" t="s">
        <v>179</v>
      </c>
      <c r="D44" s="449" t="s">
        <v>76</v>
      </c>
      <c r="E44" s="438" t="s">
        <v>77</v>
      </c>
      <c r="F44" s="473"/>
      <c r="G44" s="472"/>
      <c r="H44" s="471"/>
      <c r="I44" s="459"/>
      <c r="J44" s="459"/>
      <c r="K44" s="475"/>
      <c r="L44" s="154" t="s">
        <v>48</v>
      </c>
      <c r="M44" s="160" t="s">
        <v>7</v>
      </c>
      <c r="N44" s="154" t="s">
        <v>208</v>
      </c>
      <c r="O44" s="154" t="s">
        <v>76</v>
      </c>
      <c r="P44" s="159" t="s">
        <v>47</v>
      </c>
      <c r="Q44" s="172" t="s">
        <v>77</v>
      </c>
      <c r="R44" s="380" t="s">
        <v>238</v>
      </c>
      <c r="S44" s="380" t="s">
        <v>140</v>
      </c>
      <c r="T44" s="409" t="s">
        <v>239</v>
      </c>
    </row>
    <row r="45" spans="1:20" ht="16.5" hidden="1" outlineLevel="1" x14ac:dyDescent="0.3">
      <c r="A45" s="571"/>
      <c r="B45" s="100" t="s">
        <v>113</v>
      </c>
      <c r="C45" s="450"/>
      <c r="D45" s="447">
        <f>C45*0.00234</f>
        <v>0</v>
      </c>
      <c r="E45" s="454" t="e">
        <f>D45/Samantekt!$D$7</f>
        <v>#DIV/0!</v>
      </c>
      <c r="F45" s="461"/>
      <c r="G45" s="460"/>
      <c r="H45" s="459"/>
      <c r="I45" s="459"/>
      <c r="J45" s="459"/>
      <c r="K45" s="475"/>
      <c r="L45" s="13" t="s">
        <v>49</v>
      </c>
      <c r="M45" s="109"/>
      <c r="N45" s="120"/>
      <c r="O45" s="514">
        <f>N45/1000</f>
        <v>0</v>
      </c>
      <c r="P45" s="342" t="e">
        <f>M45/Samantekt!$D$7</f>
        <v>#DIV/0!</v>
      </c>
      <c r="Q45" s="55" t="e">
        <f>O45/Samantekt!$D$7</f>
        <v>#DIV/0!</v>
      </c>
      <c r="R45" s="453">
        <f>T10</f>
        <v>0</v>
      </c>
      <c r="S45" s="428" t="e">
        <f>1-((Q45+Q46)/R45)</f>
        <v>#DIV/0!</v>
      </c>
      <c r="T45" s="453">
        <v>0</v>
      </c>
    </row>
    <row r="46" spans="1:20" ht="16.5" hidden="1" outlineLevel="1" x14ac:dyDescent="0.3">
      <c r="A46" s="571"/>
      <c r="B46" s="100" t="s">
        <v>114</v>
      </c>
      <c r="C46" s="109"/>
      <c r="D46" s="352">
        <f>C46*0.00272</f>
        <v>0</v>
      </c>
      <c r="E46" s="454" t="e">
        <f>D46/Samantekt!$D$7</f>
        <v>#DIV/0!</v>
      </c>
      <c r="F46" s="469"/>
      <c r="G46" s="460"/>
      <c r="H46" s="462"/>
      <c r="I46" s="459"/>
      <c r="J46" s="459"/>
      <c r="K46" s="475"/>
      <c r="L46" s="15" t="s">
        <v>50</v>
      </c>
      <c r="M46" s="109"/>
      <c r="N46" s="120"/>
      <c r="O46" s="514">
        <f t="shared" ref="O46" si="1">N46/1000</f>
        <v>0</v>
      </c>
      <c r="P46" s="342" t="e">
        <f>M46/Samantekt!$D$7</f>
        <v>#DIV/0!</v>
      </c>
      <c r="Q46" s="55" t="e">
        <f>O46/Samantekt!$D$7</f>
        <v>#DIV/0!</v>
      </c>
      <c r="R46" s="423"/>
      <c r="S46" s="423"/>
      <c r="T46" s="423"/>
    </row>
    <row r="47" spans="1:20" ht="16.5" hidden="1" outlineLevel="1" x14ac:dyDescent="0.3">
      <c r="A47" s="571"/>
      <c r="B47" s="100" t="s">
        <v>209</v>
      </c>
      <c r="C47" s="430"/>
      <c r="D47" s="353">
        <v>0</v>
      </c>
      <c r="E47" s="454">
        <f>D47</f>
        <v>0</v>
      </c>
      <c r="F47" s="470"/>
      <c r="G47" s="463"/>
      <c r="H47" s="458"/>
      <c r="I47" s="459"/>
      <c r="J47" s="459"/>
      <c r="K47" s="475"/>
      <c r="L47" s="13"/>
      <c r="M47" s="109"/>
      <c r="N47" s="120"/>
      <c r="O47" s="514"/>
      <c r="P47" s="342"/>
      <c r="Q47" s="55"/>
      <c r="R47" s="423"/>
      <c r="S47" s="423"/>
      <c r="T47" s="423"/>
    </row>
    <row r="48" spans="1:20" ht="17.25" hidden="1" outlineLevel="1" thickBot="1" x14ac:dyDescent="0.35">
      <c r="A48" s="571"/>
      <c r="B48" s="443" t="s">
        <v>64</v>
      </c>
      <c r="C48" s="109"/>
      <c r="D48" s="439"/>
      <c r="E48" s="454" t="e">
        <f>D48/Samantekt!$D$7</f>
        <v>#DIV/0!</v>
      </c>
      <c r="F48" s="468"/>
      <c r="G48" s="457"/>
      <c r="H48" s="458"/>
      <c r="I48" s="459"/>
      <c r="J48" s="459"/>
      <c r="K48" s="475"/>
      <c r="L48" s="226"/>
      <c r="M48" s="350">
        <f>SUM(M45:M47)</f>
        <v>0</v>
      </c>
      <c r="N48" s="350"/>
      <c r="O48" s="349">
        <f>SUM(O45:O47)</f>
        <v>0</v>
      </c>
      <c r="P48" s="348" t="e">
        <f>M48/Samantekt!D7</f>
        <v>#DIV/0!</v>
      </c>
      <c r="Q48" s="237" t="e">
        <f>O48/Samantekt!D7</f>
        <v>#DIV/0!</v>
      </c>
      <c r="R48" s="425"/>
      <c r="S48" s="429"/>
      <c r="T48" s="426"/>
    </row>
    <row r="49" spans="1:20" ht="18" hidden="1" outlineLevel="1" thickTop="1" thickBot="1" x14ac:dyDescent="0.35">
      <c r="A49" s="571"/>
      <c r="B49" s="371" t="s">
        <v>108</v>
      </c>
      <c r="C49" s="350">
        <f>SUM(C45:C48)</f>
        <v>0</v>
      </c>
      <c r="D49" s="440">
        <f>SUM(D45:D48)</f>
        <v>0</v>
      </c>
      <c r="E49" s="454" t="e">
        <f>D49/Samantekt!$D$7</f>
        <v>#DIV/0!</v>
      </c>
      <c r="F49" s="439"/>
      <c r="G49" s="466"/>
      <c r="H49" s="464"/>
      <c r="I49" s="459"/>
      <c r="J49" s="459"/>
      <c r="K49" s="475"/>
      <c r="L49" s="38"/>
      <c r="M49" s="46"/>
      <c r="N49" s="46"/>
      <c r="O49" s="508"/>
      <c r="P49" s="38"/>
      <c r="Q49" s="38"/>
      <c r="R49" s="38"/>
      <c r="S49" s="38"/>
      <c r="T49" s="38"/>
    </row>
    <row r="50" spans="1:20" ht="17.25" hidden="1" outlineLevel="1" thickTop="1" x14ac:dyDescent="0.3">
      <c r="A50" s="571"/>
      <c r="B50" s="434"/>
      <c r="C50" s="434"/>
      <c r="D50" s="434"/>
      <c r="E50" s="434"/>
      <c r="F50" s="435"/>
      <c r="G50" s="434"/>
      <c r="H50" s="465"/>
      <c r="I50" s="436"/>
      <c r="J50" s="436"/>
      <c r="K50" s="436"/>
      <c r="L50" s="21"/>
      <c r="M50" s="21"/>
      <c r="N50" s="21"/>
      <c r="O50" s="633" t="s">
        <v>93</v>
      </c>
      <c r="P50" s="633"/>
      <c r="Q50" s="633"/>
      <c r="R50" s="633"/>
      <c r="S50" s="38"/>
      <c r="T50" s="38"/>
    </row>
    <row r="51" spans="1:20" ht="51.75" hidden="1" outlineLevel="1" x14ac:dyDescent="0.35">
      <c r="A51" s="571"/>
      <c r="B51" s="154" t="s">
        <v>205</v>
      </c>
      <c r="C51" s="448" t="s">
        <v>180</v>
      </c>
      <c r="D51" s="449" t="s">
        <v>125</v>
      </c>
      <c r="E51" s="289" t="s">
        <v>181</v>
      </c>
      <c r="F51" s="284" t="s">
        <v>76</v>
      </c>
      <c r="G51" s="257" t="s">
        <v>47</v>
      </c>
      <c r="H51" s="438" t="s">
        <v>77</v>
      </c>
      <c r="I51" s="380" t="s">
        <v>238</v>
      </c>
      <c r="J51" s="380" t="s">
        <v>256</v>
      </c>
      <c r="K51" s="409" t="s">
        <v>239</v>
      </c>
      <c r="L51" s="38"/>
      <c r="M51" s="38"/>
      <c r="N51" s="38"/>
      <c r="O51" s="633"/>
      <c r="P51" s="633"/>
      <c r="Q51" s="633"/>
      <c r="R51" s="633"/>
      <c r="S51" s="38"/>
      <c r="T51" s="38"/>
    </row>
    <row r="52" spans="1:20" ht="16.5" hidden="1" outlineLevel="1" x14ac:dyDescent="0.3">
      <c r="A52" s="571"/>
      <c r="B52" s="99" t="s">
        <v>200</v>
      </c>
      <c r="C52" s="450"/>
      <c r="D52" s="451"/>
      <c r="E52" s="354"/>
      <c r="F52" s="352">
        <f>C52*0.0002242</f>
        <v>0</v>
      </c>
      <c r="G52" s="344" t="e">
        <f>C52/Samantekt!$D$7</f>
        <v>#DIV/0!</v>
      </c>
      <c r="H52" s="55" t="e">
        <f>F52/Samantekt!$D$7</f>
        <v>#DIV/0!</v>
      </c>
      <c r="I52" s="427">
        <f>K17</f>
        <v>0</v>
      </c>
      <c r="J52" s="391" t="e">
        <f>1-((E49+H65)/I52)</f>
        <v>#DIV/0!</v>
      </c>
      <c r="K52" s="474">
        <v>0</v>
      </c>
      <c r="L52" s="518"/>
      <c r="M52" s="46"/>
      <c r="N52" s="46"/>
      <c r="O52" s="508"/>
      <c r="P52" s="38"/>
      <c r="Q52" s="38"/>
      <c r="R52" s="38"/>
      <c r="S52" s="38"/>
      <c r="T52" s="38"/>
    </row>
    <row r="53" spans="1:20" ht="16.5" hidden="1" outlineLevel="1" x14ac:dyDescent="0.3">
      <c r="A53" s="571"/>
      <c r="B53" s="99" t="s">
        <v>201</v>
      </c>
      <c r="C53" s="450"/>
      <c r="D53" s="451"/>
      <c r="E53" s="354"/>
      <c r="F53" s="352">
        <f>C53*0.0001944</f>
        <v>0</v>
      </c>
      <c r="G53" s="344" t="e">
        <f>C53/Samantekt!$D$7</f>
        <v>#DIV/0!</v>
      </c>
      <c r="H53" s="55" t="e">
        <f>F53/Samantekt!$D$7</f>
        <v>#DIV/0!</v>
      </c>
      <c r="I53" s="445"/>
      <c r="J53" s="446"/>
      <c r="K53" s="444"/>
      <c r="L53" s="518"/>
      <c r="M53" s="46"/>
      <c r="N53" s="46"/>
      <c r="O53" s="508"/>
      <c r="P53" s="38"/>
      <c r="Q53" s="38"/>
      <c r="R53" s="38"/>
      <c r="S53" s="38"/>
      <c r="T53" s="38"/>
    </row>
    <row r="54" spans="1:20" ht="16.5" hidden="1" outlineLevel="1" x14ac:dyDescent="0.3">
      <c r="A54" s="571"/>
      <c r="B54" s="99" t="s">
        <v>199</v>
      </c>
      <c r="C54" s="346"/>
      <c r="D54" s="120"/>
      <c r="E54" s="66"/>
      <c r="F54" s="353">
        <v>0</v>
      </c>
      <c r="G54" s="344" t="e">
        <f>C54/Samantekt!$D$7</f>
        <v>#DIV/0!</v>
      </c>
      <c r="H54" s="55" t="e">
        <f>F54/Samantekt!$D$7</f>
        <v>#DIV/0!</v>
      </c>
      <c r="I54" s="445"/>
      <c r="J54" s="446"/>
      <c r="K54" s="444"/>
      <c r="L54" s="38"/>
      <c r="M54" s="46"/>
      <c r="N54" s="46"/>
      <c r="O54" s="508"/>
      <c r="P54" s="38"/>
      <c r="Q54" s="38"/>
      <c r="R54" s="38"/>
      <c r="S54" s="38"/>
      <c r="T54" s="38"/>
    </row>
    <row r="55" spans="1:20" ht="16.5" hidden="1" outlineLevel="1" x14ac:dyDescent="0.3">
      <c r="A55" s="571"/>
      <c r="B55" s="99" t="s">
        <v>212</v>
      </c>
      <c r="C55" s="346"/>
      <c r="D55" s="120"/>
      <c r="E55" s="66"/>
      <c r="F55" s="353">
        <f>D55*0.0000101</f>
        <v>0</v>
      </c>
      <c r="G55" s="344" t="e">
        <f>C55/Samantekt!$D$7</f>
        <v>#DIV/0!</v>
      </c>
      <c r="H55" s="55" t="e">
        <f>F55/Samantekt!$D$7</f>
        <v>#DIV/0!</v>
      </c>
      <c r="I55" s="445"/>
      <c r="J55" s="446"/>
      <c r="K55" s="444"/>
      <c r="L55" s="38"/>
      <c r="M55" s="46"/>
      <c r="N55" s="46"/>
      <c r="O55" s="508"/>
      <c r="P55" s="38"/>
      <c r="Q55" s="38"/>
      <c r="R55" s="38"/>
      <c r="S55" s="38"/>
      <c r="T55" s="38"/>
    </row>
    <row r="56" spans="1:20" ht="16.5" hidden="1" outlineLevel="1" x14ac:dyDescent="0.3">
      <c r="A56" s="571"/>
      <c r="B56" s="100" t="s">
        <v>203</v>
      </c>
      <c r="C56" s="109"/>
      <c r="D56" s="430"/>
      <c r="E56" s="59"/>
      <c r="F56" s="352">
        <f>C56*0.0002242</f>
        <v>0</v>
      </c>
      <c r="G56" s="344" t="e">
        <f>C56/Samantekt!$D$7</f>
        <v>#DIV/0!</v>
      </c>
      <c r="H56" s="55" t="e">
        <f>F56/Samantekt!$D$7</f>
        <v>#DIV/0!</v>
      </c>
      <c r="I56" s="445"/>
      <c r="J56" s="445"/>
      <c r="K56" s="424"/>
      <c r="L56" s="38"/>
      <c r="M56" s="46"/>
      <c r="N56" s="46"/>
      <c r="O56" s="508"/>
      <c r="P56" s="38"/>
      <c r="Q56" s="38"/>
      <c r="R56" s="38"/>
      <c r="S56" s="38"/>
      <c r="T56" s="38"/>
    </row>
    <row r="57" spans="1:20" ht="16.5" hidden="1" outlineLevel="1" x14ac:dyDescent="0.3">
      <c r="A57" s="571"/>
      <c r="B57" s="100" t="s">
        <v>204</v>
      </c>
      <c r="C57" s="109"/>
      <c r="D57" s="430"/>
      <c r="E57" s="59"/>
      <c r="F57" s="352">
        <f>C57*0.0001944</f>
        <v>0</v>
      </c>
      <c r="G57" s="344" t="e">
        <f>C57/Samantekt!$D$7</f>
        <v>#DIV/0!</v>
      </c>
      <c r="H57" s="55" t="e">
        <f>F57/Samantekt!$D$7</f>
        <v>#DIV/0!</v>
      </c>
      <c r="I57" s="445"/>
      <c r="J57" s="445"/>
      <c r="K57" s="424"/>
      <c r="L57" s="38"/>
      <c r="M57" s="46"/>
      <c r="N57" s="46"/>
      <c r="O57" s="508"/>
      <c r="P57" s="38"/>
      <c r="Q57" s="38"/>
      <c r="R57" s="38"/>
      <c r="S57" s="38"/>
      <c r="T57" s="38"/>
    </row>
    <row r="58" spans="1:20" ht="16.5" hidden="1" outlineLevel="1" x14ac:dyDescent="0.3">
      <c r="A58" s="571"/>
      <c r="B58" s="100" t="s">
        <v>213</v>
      </c>
      <c r="C58" s="430"/>
      <c r="D58" s="120"/>
      <c r="E58" s="59"/>
      <c r="F58" s="353">
        <f>D58*0.0000101</f>
        <v>0</v>
      </c>
      <c r="G58" s="344" t="e">
        <f>C58/Samantekt!$D$7</f>
        <v>#DIV/0!</v>
      </c>
      <c r="H58" s="55" t="e">
        <f>F58/Samantekt!$D$7</f>
        <v>#DIV/0!</v>
      </c>
      <c r="I58" s="445"/>
      <c r="J58" s="445"/>
      <c r="K58" s="424"/>
      <c r="L58" s="518"/>
      <c r="M58" s="46"/>
      <c r="N58" s="46"/>
      <c r="O58" s="508"/>
      <c r="P58" s="38"/>
      <c r="Q58" s="38"/>
      <c r="R58" s="38"/>
      <c r="S58" s="38"/>
      <c r="T58" s="38"/>
    </row>
    <row r="59" spans="1:20" ht="16.5" hidden="1" outlineLevel="1" x14ac:dyDescent="0.3">
      <c r="A59" s="571"/>
      <c r="B59" s="99" t="s">
        <v>202</v>
      </c>
      <c r="C59" s="346"/>
      <c r="D59" s="120"/>
      <c r="E59" s="431"/>
      <c r="F59" s="352">
        <v>0</v>
      </c>
      <c r="G59" s="344" t="e">
        <f>C59/Samantekt!$D$7</f>
        <v>#DIV/0!</v>
      </c>
      <c r="H59" s="55" t="e">
        <f>F59/Samantekt!$D$7</f>
        <v>#DIV/0!</v>
      </c>
      <c r="I59" s="424"/>
      <c r="J59" s="424"/>
      <c r="K59" s="424"/>
      <c r="L59" s="518"/>
      <c r="M59" s="46"/>
      <c r="N59" s="46"/>
      <c r="O59" s="508"/>
      <c r="P59" s="38"/>
      <c r="Q59" s="38"/>
      <c r="R59" s="38"/>
      <c r="S59" s="38"/>
      <c r="T59" s="38"/>
    </row>
    <row r="60" spans="1:20" ht="16.5" hidden="1" outlineLevel="1" x14ac:dyDescent="0.3">
      <c r="A60" s="571"/>
      <c r="B60" s="99" t="s">
        <v>210</v>
      </c>
      <c r="C60" s="109"/>
      <c r="D60" s="346"/>
      <c r="E60" s="431"/>
      <c r="F60" s="352">
        <f>C60*0.0007777</f>
        <v>0</v>
      </c>
      <c r="G60" s="344" t="e">
        <f>C60/Samantekt!$D$7</f>
        <v>#DIV/0!</v>
      </c>
      <c r="H60" s="55" t="e">
        <f>F60/Samantekt!$D$7</f>
        <v>#DIV/0!</v>
      </c>
      <c r="I60" s="424"/>
      <c r="J60" s="424"/>
      <c r="K60" s="424"/>
      <c r="L60" s="38"/>
      <c r="M60" s="46"/>
      <c r="N60" s="46"/>
      <c r="O60" s="508"/>
      <c r="P60" s="38"/>
      <c r="Q60" s="38"/>
      <c r="R60" s="38"/>
      <c r="S60" s="38"/>
      <c r="T60" s="38"/>
    </row>
    <row r="61" spans="1:20" ht="16.5" hidden="1" outlineLevel="1" x14ac:dyDescent="0.3">
      <c r="A61" s="571"/>
      <c r="B61" s="99" t="s">
        <v>211</v>
      </c>
      <c r="C61" s="346"/>
      <c r="D61" s="109"/>
      <c r="E61" s="431"/>
      <c r="F61" s="352">
        <f>C61*0.0000805</f>
        <v>0</v>
      </c>
      <c r="G61" s="344" t="e">
        <f>C61/Samantekt!$D$7</f>
        <v>#DIV/0!</v>
      </c>
      <c r="H61" s="55" t="e">
        <f>F61/Samantekt!$D$7</f>
        <v>#DIV/0!</v>
      </c>
      <c r="I61" s="424"/>
      <c r="J61" s="424"/>
      <c r="K61" s="424"/>
      <c r="L61" s="38"/>
      <c r="M61" s="46"/>
      <c r="N61" s="46"/>
      <c r="O61" s="508"/>
      <c r="P61" s="38"/>
      <c r="Q61" s="38"/>
      <c r="R61" s="38"/>
      <c r="S61" s="38"/>
      <c r="T61" s="38"/>
    </row>
    <row r="62" spans="1:20" ht="16.5" hidden="1" outlineLevel="1" x14ac:dyDescent="0.3">
      <c r="A62" s="571"/>
      <c r="B62" s="99" t="s">
        <v>214</v>
      </c>
      <c r="C62" s="109"/>
      <c r="D62" s="346"/>
      <c r="E62" s="431"/>
      <c r="F62" s="352">
        <f>C62*0.0003149</f>
        <v>0</v>
      </c>
      <c r="G62" s="344" t="e">
        <f>C62/Samantekt!$D$7</f>
        <v>#DIV/0!</v>
      </c>
      <c r="H62" s="55" t="e">
        <f>F62/Samantekt!$D$7</f>
        <v>#DIV/0!</v>
      </c>
      <c r="I62" s="424"/>
      <c r="J62" s="424"/>
      <c r="K62" s="424"/>
      <c r="L62" s="518"/>
      <c r="M62" s="46"/>
      <c r="N62" s="46"/>
      <c r="O62" s="508"/>
      <c r="P62" s="38"/>
      <c r="Q62" s="38"/>
      <c r="R62" s="38"/>
      <c r="S62" s="38"/>
      <c r="T62" s="38"/>
    </row>
    <row r="63" spans="1:20" ht="16.5" hidden="1" outlineLevel="1" x14ac:dyDescent="0.3">
      <c r="A63" s="571"/>
      <c r="B63" s="99" t="s">
        <v>215</v>
      </c>
      <c r="C63" s="109"/>
      <c r="D63" s="346"/>
      <c r="E63" s="431"/>
      <c r="F63" s="352">
        <f>C63*0.0002592</f>
        <v>0</v>
      </c>
      <c r="G63" s="344" t="e">
        <f>C63/Samantekt!$D$7</f>
        <v>#DIV/0!</v>
      </c>
      <c r="H63" s="55" t="e">
        <f>F63/Samantekt!$D$7</f>
        <v>#DIV/0!</v>
      </c>
      <c r="I63" s="424"/>
      <c r="J63" s="424"/>
      <c r="K63" s="424"/>
      <c r="L63" s="518"/>
      <c r="M63" s="46"/>
      <c r="N63" s="46"/>
      <c r="O63" s="508"/>
      <c r="P63" s="38"/>
      <c r="Q63" s="38"/>
      <c r="R63" s="38"/>
      <c r="S63" s="38"/>
      <c r="T63" s="38"/>
    </row>
    <row r="64" spans="1:20" ht="16.5" hidden="1" outlineLevel="1" x14ac:dyDescent="0.3">
      <c r="A64" s="571"/>
      <c r="B64" s="99" t="s">
        <v>216</v>
      </c>
      <c r="C64" s="109"/>
      <c r="D64" s="346"/>
      <c r="E64" s="431"/>
      <c r="F64" s="352">
        <f>C64*0.0001121</f>
        <v>0</v>
      </c>
      <c r="G64" s="344" t="e">
        <f>C64/Samantekt!$D$7</f>
        <v>#DIV/0!</v>
      </c>
      <c r="H64" s="55" t="e">
        <f>F64/Samantekt!$D$7</f>
        <v>#DIV/0!</v>
      </c>
      <c r="I64" s="424"/>
      <c r="J64" s="424"/>
      <c r="K64" s="424"/>
      <c r="L64" s="38"/>
      <c r="M64" s="46"/>
      <c r="N64" s="46"/>
      <c r="O64" s="508"/>
      <c r="P64" s="38"/>
      <c r="Q64" s="38"/>
      <c r="R64" s="38"/>
      <c r="S64" s="38"/>
      <c r="T64" s="38"/>
    </row>
    <row r="65" spans="1:20" ht="17.25" hidden="1" outlineLevel="1" thickBot="1" x14ac:dyDescent="0.35">
      <c r="A65" s="571"/>
      <c r="B65" s="452" t="s">
        <v>108</v>
      </c>
      <c r="C65" s="375">
        <f>SUM(C52:C64)</f>
        <v>0</v>
      </c>
      <c r="D65" s="441">
        <f>SUM(D52:D64)</f>
        <v>0</v>
      </c>
      <c r="E65" s="442" t="e">
        <f>D65/(C65+D65)</f>
        <v>#DIV/0!</v>
      </c>
      <c r="F65" s="351">
        <f>SUM(F52:F64)</f>
        <v>0</v>
      </c>
      <c r="G65" s="432" t="e">
        <f>(C65+D65)/Samantekt!D7</f>
        <v>#DIV/0!</v>
      </c>
      <c r="H65" s="55" t="e">
        <f>F65/Samantekt!$D$7</f>
        <v>#DIV/0!</v>
      </c>
      <c r="I65" s="445"/>
      <c r="J65" s="424"/>
      <c r="K65" s="429"/>
      <c r="L65" s="518"/>
      <c r="M65" s="38"/>
      <c r="N65" s="38"/>
      <c r="O65" s="46"/>
      <c r="P65" s="508"/>
      <c r="Q65" s="38"/>
      <c r="R65" s="38"/>
      <c r="S65" s="38"/>
      <c r="T65" s="38"/>
    </row>
    <row r="66" spans="1:20" ht="19.5" hidden="1" outlineLevel="1" thickTop="1" x14ac:dyDescent="0.3">
      <c r="A66" s="434"/>
      <c r="B66" s="618" t="s">
        <v>64</v>
      </c>
      <c r="C66" s="618"/>
      <c r="D66" s="618"/>
      <c r="E66" s="618"/>
      <c r="F66" s="618"/>
      <c r="G66" s="618"/>
      <c r="H66" s="618"/>
      <c r="I66" s="618"/>
      <c r="J66" s="618"/>
      <c r="K66" s="618"/>
      <c r="L66" s="38"/>
      <c r="M66" s="38"/>
      <c r="N66" s="38"/>
      <c r="O66" s="46"/>
      <c r="P66" s="508"/>
      <c r="Q66" s="38"/>
      <c r="R66" s="38"/>
      <c r="S66" s="38"/>
      <c r="T66" s="38"/>
    </row>
    <row r="67" spans="1:20" ht="51.75" hidden="1" outlineLevel="1" x14ac:dyDescent="0.35">
      <c r="A67" s="434"/>
      <c r="B67" s="154"/>
      <c r="C67" s="449" t="s">
        <v>179</v>
      </c>
      <c r="D67" s="449" t="s">
        <v>76</v>
      </c>
      <c r="E67" s="438" t="s">
        <v>77</v>
      </c>
      <c r="F67" s="473"/>
      <c r="G67" s="472"/>
      <c r="H67" s="471"/>
      <c r="I67" s="380" t="s">
        <v>238</v>
      </c>
      <c r="J67" s="380" t="s">
        <v>140</v>
      </c>
      <c r="K67" s="409" t="s">
        <v>239</v>
      </c>
      <c r="L67" s="38"/>
      <c r="M67" s="38"/>
      <c r="N67" s="38"/>
      <c r="O67" s="46"/>
      <c r="P67" s="508"/>
      <c r="Q67" s="38"/>
      <c r="R67" s="38"/>
      <c r="S67" s="38"/>
      <c r="T67" s="38"/>
    </row>
    <row r="68" spans="1:20" ht="16.5" hidden="1" outlineLevel="1" x14ac:dyDescent="0.3">
      <c r="A68" s="434"/>
      <c r="B68" s="100" t="s">
        <v>207</v>
      </c>
      <c r="C68" s="450"/>
      <c r="D68" s="447">
        <f>C68*0.00272</f>
        <v>0</v>
      </c>
      <c r="E68" s="454" t="e">
        <f>D68/Samantekt!$D$7</f>
        <v>#DIV/0!</v>
      </c>
      <c r="F68" s="462"/>
      <c r="G68" s="462"/>
      <c r="H68" s="462"/>
      <c r="I68" s="427">
        <f>K33</f>
        <v>0</v>
      </c>
      <c r="J68" s="391" t="e">
        <f>1-((E71)/I68)</f>
        <v>#DIV/0!</v>
      </c>
      <c r="K68" s="474">
        <v>0</v>
      </c>
      <c r="L68" s="38"/>
      <c r="M68" s="38"/>
      <c r="N68" s="38"/>
      <c r="O68" s="46"/>
      <c r="P68" s="508"/>
      <c r="Q68" s="38"/>
      <c r="R68" s="38"/>
      <c r="S68" s="38"/>
      <c r="T68" s="38"/>
    </row>
    <row r="69" spans="1:20" ht="16.5" hidden="1" outlineLevel="1" x14ac:dyDescent="0.3">
      <c r="A69" s="434"/>
      <c r="B69" s="100" t="s">
        <v>64</v>
      </c>
      <c r="C69" s="109"/>
      <c r="D69" s="515"/>
      <c r="E69" s="454" t="e">
        <f>D69/Samantekt!$D$7</f>
        <v>#DIV/0!</v>
      </c>
      <c r="F69" s="433"/>
      <c r="G69" s="433"/>
      <c r="H69" s="437"/>
      <c r="I69" s="445"/>
      <c r="J69" s="424"/>
      <c r="K69" s="424"/>
      <c r="L69" s="38"/>
      <c r="M69" s="38"/>
      <c r="N69" s="38"/>
      <c r="O69" s="46"/>
      <c r="P69" s="508"/>
      <c r="Q69" s="38"/>
      <c r="R69" s="38"/>
      <c r="S69" s="38"/>
      <c r="T69" s="38"/>
    </row>
    <row r="70" spans="1:20" ht="16.5" hidden="1" outlineLevel="1" x14ac:dyDescent="0.3">
      <c r="A70" s="434"/>
      <c r="B70" s="100" t="s">
        <v>64</v>
      </c>
      <c r="C70" s="109"/>
      <c r="D70" s="515"/>
      <c r="E70" s="454" t="e">
        <f>D70/Samantekt!$D$7</f>
        <v>#DIV/0!</v>
      </c>
      <c r="F70" s="433"/>
      <c r="G70" s="433"/>
      <c r="H70" s="437"/>
      <c r="I70" s="445"/>
      <c r="J70" s="424"/>
      <c r="K70" s="424"/>
      <c r="L70" s="38"/>
      <c r="M70" s="38"/>
      <c r="N70" s="38"/>
      <c r="O70" s="46"/>
      <c r="P70" s="508"/>
      <c r="Q70" s="38"/>
      <c r="R70" s="38"/>
      <c r="S70" s="38"/>
      <c r="T70" s="38"/>
    </row>
    <row r="71" spans="1:20" ht="16.5" hidden="1" outlineLevel="1" x14ac:dyDescent="0.3">
      <c r="A71" s="434"/>
      <c r="B71" s="100" t="s">
        <v>108</v>
      </c>
      <c r="C71" s="109"/>
      <c r="D71" s="515">
        <f>SUM(D68:D70)</f>
        <v>0</v>
      </c>
      <c r="E71" s="454" t="e">
        <f>D71/Samantekt!$D$7</f>
        <v>#DIV/0!</v>
      </c>
      <c r="F71" s="433"/>
      <c r="G71" s="433"/>
      <c r="H71" s="437"/>
      <c r="I71" s="445"/>
      <c r="J71" s="424"/>
      <c r="K71" s="424"/>
      <c r="L71" s="38"/>
      <c r="M71" s="38"/>
      <c r="N71" s="38"/>
      <c r="O71" s="46"/>
      <c r="P71" s="508"/>
      <c r="Q71" s="38"/>
      <c r="R71" s="38"/>
      <c r="S71" s="38"/>
      <c r="T71" s="38"/>
    </row>
    <row r="72" spans="1:20" ht="16.5" hidden="1" outlineLevel="1" x14ac:dyDescent="0.3">
      <c r="A72" s="38"/>
    </row>
    <row r="73" spans="1:20" ht="16.5" hidden="1" outlineLevel="1" x14ac:dyDescent="0.3">
      <c r="A73" s="38"/>
    </row>
    <row r="74" spans="1:20" ht="16.5" hidden="1" outlineLevel="1" x14ac:dyDescent="0.3">
      <c r="A74" s="38"/>
    </row>
    <row r="75" spans="1:20" ht="16.5" hidden="1" outlineLevel="1" x14ac:dyDescent="0.3">
      <c r="A75" s="38"/>
    </row>
    <row r="76" spans="1:20" ht="16.5" collapsed="1" x14ac:dyDescent="0.3">
      <c r="A76" s="38"/>
    </row>
    <row r="77" spans="1:20" ht="30" x14ac:dyDescent="0.4">
      <c r="A77" s="150"/>
      <c r="B77" s="513">
        <v>2014</v>
      </c>
      <c r="C77" s="261"/>
      <c r="D77" s="261"/>
      <c r="E77" s="261"/>
      <c r="F77" s="261"/>
      <c r="G77" s="261"/>
      <c r="H77" s="261"/>
      <c r="I77" s="261"/>
      <c r="J77" s="261"/>
      <c r="K77" s="261"/>
      <c r="L77" s="261"/>
      <c r="M77" s="261"/>
      <c r="N77" s="150"/>
      <c r="O77" s="151"/>
      <c r="P77" s="151"/>
      <c r="Q77" s="151"/>
      <c r="R77" s="151"/>
      <c r="S77" s="151"/>
      <c r="T77" s="151"/>
    </row>
    <row r="78" spans="1:20" ht="18" hidden="1" outlineLevel="1" x14ac:dyDescent="0.25">
      <c r="A78" s="571">
        <v>2014</v>
      </c>
      <c r="B78" s="618" t="s">
        <v>45</v>
      </c>
      <c r="C78" s="618"/>
      <c r="D78" s="618"/>
      <c r="E78" s="618"/>
      <c r="F78" s="618"/>
      <c r="G78" s="618"/>
      <c r="H78" s="618"/>
      <c r="I78" s="618"/>
      <c r="J78" s="618"/>
      <c r="K78" s="618"/>
      <c r="L78" s="599" t="s">
        <v>46</v>
      </c>
      <c r="M78" s="599"/>
      <c r="N78" s="599"/>
      <c r="O78" s="599"/>
      <c r="P78" s="599"/>
      <c r="Q78" s="599"/>
      <c r="R78" s="599"/>
      <c r="S78" s="599"/>
      <c r="T78" s="599"/>
    </row>
    <row r="79" spans="1:20" ht="51.75" hidden="1" outlineLevel="1" x14ac:dyDescent="0.35">
      <c r="A79" s="571"/>
      <c r="B79" s="154" t="s">
        <v>206</v>
      </c>
      <c r="C79" s="449" t="s">
        <v>179</v>
      </c>
      <c r="D79" s="449" t="s">
        <v>76</v>
      </c>
      <c r="E79" s="438" t="s">
        <v>77</v>
      </c>
      <c r="F79" s="473"/>
      <c r="G79" s="472"/>
      <c r="H79" s="471"/>
      <c r="I79" s="459"/>
      <c r="J79" s="459"/>
      <c r="K79" s="475"/>
      <c r="L79" s="154" t="s">
        <v>48</v>
      </c>
      <c r="M79" s="160" t="s">
        <v>7</v>
      </c>
      <c r="N79" s="154" t="s">
        <v>208</v>
      </c>
      <c r="O79" s="154" t="s">
        <v>76</v>
      </c>
      <c r="P79" s="159" t="s">
        <v>47</v>
      </c>
      <c r="Q79" s="172" t="s">
        <v>77</v>
      </c>
      <c r="R79" s="380" t="s">
        <v>240</v>
      </c>
      <c r="S79" s="380" t="s">
        <v>140</v>
      </c>
      <c r="T79" s="409" t="s">
        <v>241</v>
      </c>
    </row>
    <row r="80" spans="1:20" ht="16.5" hidden="1" outlineLevel="1" x14ac:dyDescent="0.3">
      <c r="A80" s="571"/>
      <c r="B80" s="100" t="s">
        <v>113</v>
      </c>
      <c r="C80" s="450"/>
      <c r="D80" s="447">
        <f>C80*0.00234</f>
        <v>0</v>
      </c>
      <c r="E80" s="454" t="e">
        <f>D80/Samantekt!$E$7</f>
        <v>#DIV/0!</v>
      </c>
      <c r="F80" s="461"/>
      <c r="G80" s="460"/>
      <c r="H80" s="459"/>
      <c r="I80" s="459"/>
      <c r="J80" s="459"/>
      <c r="K80" s="475"/>
      <c r="L80" s="13" t="s">
        <v>49</v>
      </c>
      <c r="M80" s="109"/>
      <c r="N80" s="120"/>
      <c r="O80" s="514">
        <f>N80/1000</f>
        <v>0</v>
      </c>
      <c r="P80" s="342" t="e">
        <f>M80/Samantekt!$E$7</f>
        <v>#DIV/0!</v>
      </c>
      <c r="Q80" s="55" t="e">
        <f>O80/Samantekt!$E$7</f>
        <v>#DIV/0!</v>
      </c>
      <c r="R80" s="453">
        <f>T45</f>
        <v>0</v>
      </c>
      <c r="S80" s="428" t="e">
        <f>1-((Q80+Q81)/R80)</f>
        <v>#DIV/0!</v>
      </c>
      <c r="T80" s="453">
        <v>0</v>
      </c>
    </row>
    <row r="81" spans="1:20" ht="16.5" hidden="1" outlineLevel="1" x14ac:dyDescent="0.3">
      <c r="A81" s="571"/>
      <c r="B81" s="100" t="s">
        <v>114</v>
      </c>
      <c r="C81" s="109"/>
      <c r="D81" s="352">
        <f>C81*0.00272</f>
        <v>0</v>
      </c>
      <c r="E81" s="454" t="e">
        <f>D81/Samantekt!$E$7</f>
        <v>#DIV/0!</v>
      </c>
      <c r="F81" s="469"/>
      <c r="G81" s="460"/>
      <c r="H81" s="462"/>
      <c r="I81" s="459"/>
      <c r="J81" s="459"/>
      <c r="K81" s="475"/>
      <c r="L81" s="15" t="s">
        <v>50</v>
      </c>
      <c r="M81" s="109"/>
      <c r="N81" s="120"/>
      <c r="O81" s="514">
        <f t="shared" ref="O81" si="2">N81/1000</f>
        <v>0</v>
      </c>
      <c r="P81" s="342" t="e">
        <f>M81/Samantekt!$E$7</f>
        <v>#DIV/0!</v>
      </c>
      <c r="Q81" s="55" t="e">
        <f>O81/Samantekt!$E$7</f>
        <v>#DIV/0!</v>
      </c>
      <c r="R81" s="423"/>
      <c r="S81" s="423"/>
      <c r="T81" s="423"/>
    </row>
    <row r="82" spans="1:20" ht="16.5" hidden="1" outlineLevel="1" x14ac:dyDescent="0.3">
      <c r="A82" s="571"/>
      <c r="B82" s="100" t="s">
        <v>209</v>
      </c>
      <c r="C82" s="430"/>
      <c r="D82" s="353">
        <v>0</v>
      </c>
      <c r="E82" s="454">
        <f>D82</f>
        <v>0</v>
      </c>
      <c r="F82" s="470"/>
      <c r="G82" s="463"/>
      <c r="H82" s="458"/>
      <c r="I82" s="459"/>
      <c r="J82" s="459"/>
      <c r="K82" s="475"/>
      <c r="L82" s="13"/>
      <c r="M82" s="109"/>
      <c r="N82" s="120"/>
      <c r="O82" s="514"/>
      <c r="P82" s="342" t="e">
        <f>M82/Samantekt!$E$7</f>
        <v>#DIV/0!</v>
      </c>
      <c r="Q82" s="55" t="e">
        <f>O82/Samantekt!$E$7</f>
        <v>#DIV/0!</v>
      </c>
      <c r="R82" s="423"/>
      <c r="S82" s="423"/>
      <c r="T82" s="423"/>
    </row>
    <row r="83" spans="1:20" ht="17.25" hidden="1" outlineLevel="1" thickBot="1" x14ac:dyDescent="0.35">
      <c r="A83" s="571"/>
      <c r="B83" s="443" t="s">
        <v>64</v>
      </c>
      <c r="C83" s="109"/>
      <c r="D83" s="439"/>
      <c r="E83" s="454" t="e">
        <f>D83/Samantekt!$E$7</f>
        <v>#DIV/0!</v>
      </c>
      <c r="F83" s="468"/>
      <c r="G83" s="457"/>
      <c r="H83" s="458"/>
      <c r="I83" s="459"/>
      <c r="J83" s="459"/>
      <c r="K83" s="475"/>
      <c r="L83" s="226"/>
      <c r="M83" s="350">
        <f>SUM(M80:M82)</f>
        <v>0</v>
      </c>
      <c r="N83" s="350"/>
      <c r="O83" s="349">
        <f>SUM(O80:O82)</f>
        <v>0</v>
      </c>
      <c r="P83" s="342" t="e">
        <f>M83/Samantekt!$E$7</f>
        <v>#DIV/0!</v>
      </c>
      <c r="Q83" s="55" t="e">
        <f>O83/Samantekt!$E$7</f>
        <v>#DIV/0!</v>
      </c>
      <c r="R83" s="425"/>
      <c r="S83" s="429"/>
      <c r="T83" s="426"/>
    </row>
    <row r="84" spans="1:20" ht="18" hidden="1" outlineLevel="1" thickTop="1" thickBot="1" x14ac:dyDescent="0.35">
      <c r="A84" s="571"/>
      <c r="B84" s="371" t="s">
        <v>108</v>
      </c>
      <c r="C84" s="350">
        <f>SUM(C80:C83)</f>
        <v>0</v>
      </c>
      <c r="D84" s="440">
        <f>SUM(D80:D83)</f>
        <v>0</v>
      </c>
      <c r="E84" s="454" t="e">
        <f>D84/Samantekt!$E$7</f>
        <v>#DIV/0!</v>
      </c>
      <c r="F84" s="439"/>
      <c r="G84" s="466"/>
      <c r="H84" s="464"/>
      <c r="I84" s="459"/>
      <c r="J84" s="459"/>
      <c r="K84" s="475"/>
      <c r="L84" s="38"/>
      <c r="M84" s="46"/>
      <c r="N84" s="46"/>
      <c r="O84" s="508"/>
      <c r="P84" s="38"/>
      <c r="Q84" s="38"/>
      <c r="R84" s="38"/>
      <c r="S84" s="38"/>
      <c r="T84" s="38"/>
    </row>
    <row r="85" spans="1:20" ht="17.25" hidden="1" outlineLevel="1" thickTop="1" x14ac:dyDescent="0.3">
      <c r="A85" s="571"/>
      <c r="B85" s="434"/>
      <c r="C85" s="434"/>
      <c r="D85" s="434"/>
      <c r="E85" s="434"/>
      <c r="F85" s="435"/>
      <c r="G85" s="434"/>
      <c r="H85" s="465"/>
      <c r="I85" s="436"/>
      <c r="J85" s="436"/>
      <c r="K85" s="436"/>
      <c r="L85" s="21"/>
      <c r="M85" s="21"/>
      <c r="N85" s="21"/>
      <c r="O85" s="633" t="s">
        <v>93</v>
      </c>
      <c r="P85" s="633"/>
      <c r="Q85" s="633"/>
      <c r="R85" s="633"/>
      <c r="S85" s="38"/>
      <c r="T85" s="38"/>
    </row>
    <row r="86" spans="1:20" ht="51.75" hidden="1" outlineLevel="1" x14ac:dyDescent="0.35">
      <c r="A86" s="571"/>
      <c r="B86" s="154" t="s">
        <v>205</v>
      </c>
      <c r="C86" s="448" t="s">
        <v>180</v>
      </c>
      <c r="D86" s="449" t="s">
        <v>125</v>
      </c>
      <c r="E86" s="289" t="s">
        <v>181</v>
      </c>
      <c r="F86" s="284" t="s">
        <v>76</v>
      </c>
      <c r="G86" s="257" t="s">
        <v>47</v>
      </c>
      <c r="H86" s="438" t="s">
        <v>77</v>
      </c>
      <c r="I86" s="380" t="s">
        <v>240</v>
      </c>
      <c r="J86" s="380" t="s">
        <v>140</v>
      </c>
      <c r="K86" s="409" t="s">
        <v>241</v>
      </c>
      <c r="L86" s="38"/>
      <c r="M86" s="38"/>
      <c r="N86" s="38"/>
      <c r="O86" s="633"/>
      <c r="P86" s="633"/>
      <c r="Q86" s="633"/>
      <c r="R86" s="633"/>
      <c r="S86" s="38"/>
      <c r="T86" s="38"/>
    </row>
    <row r="87" spans="1:20" ht="16.5" hidden="1" outlineLevel="1" x14ac:dyDescent="0.3">
      <c r="A87" s="571"/>
      <c r="B87" s="99" t="s">
        <v>200</v>
      </c>
      <c r="C87" s="450"/>
      <c r="D87" s="451"/>
      <c r="E87" s="354"/>
      <c r="F87" s="352">
        <f>C87*0.0002242</f>
        <v>0</v>
      </c>
      <c r="G87" s="344" t="e">
        <f>C87/Samantekt!$E$7</f>
        <v>#DIV/0!</v>
      </c>
      <c r="H87" s="55" t="e">
        <f>F87/Samantekt!$E$7</f>
        <v>#DIV/0!</v>
      </c>
      <c r="I87" s="427">
        <f>K52</f>
        <v>0</v>
      </c>
      <c r="J87" s="391" t="e">
        <f>1-((E84+H100)/I87)</f>
        <v>#DIV/0!</v>
      </c>
      <c r="K87" s="474">
        <v>0</v>
      </c>
      <c r="L87" s="518"/>
      <c r="M87" s="46"/>
      <c r="N87" s="46"/>
      <c r="O87" s="508"/>
      <c r="P87" s="38"/>
      <c r="Q87" s="38"/>
      <c r="R87" s="38"/>
      <c r="S87" s="38"/>
      <c r="T87" s="38"/>
    </row>
    <row r="88" spans="1:20" ht="16.5" hidden="1" outlineLevel="1" x14ac:dyDescent="0.3">
      <c r="A88" s="571"/>
      <c r="B88" s="99" t="s">
        <v>201</v>
      </c>
      <c r="C88" s="450"/>
      <c r="D88" s="451"/>
      <c r="E88" s="354"/>
      <c r="F88" s="352">
        <f>C88*0.0001944</f>
        <v>0</v>
      </c>
      <c r="G88" s="344" t="e">
        <f>C88/Samantekt!$E$7</f>
        <v>#DIV/0!</v>
      </c>
      <c r="H88" s="55" t="e">
        <f>F88/Samantekt!$E$7</f>
        <v>#DIV/0!</v>
      </c>
      <c r="I88" s="445"/>
      <c r="J88" s="446"/>
      <c r="K88" s="444"/>
      <c r="L88" s="518"/>
      <c r="M88" s="46"/>
      <c r="N88" s="46"/>
      <c r="O88" s="508"/>
      <c r="P88" s="38"/>
      <c r="Q88" s="38"/>
      <c r="R88" s="38"/>
      <c r="S88" s="38"/>
      <c r="T88" s="38"/>
    </row>
    <row r="89" spans="1:20" ht="16.5" hidden="1" outlineLevel="1" x14ac:dyDescent="0.3">
      <c r="A89" s="571"/>
      <c r="B89" s="99" t="s">
        <v>199</v>
      </c>
      <c r="C89" s="346"/>
      <c r="D89" s="120"/>
      <c r="E89" s="66"/>
      <c r="F89" s="353">
        <v>0</v>
      </c>
      <c r="G89" s="344" t="e">
        <f>C89/Samantekt!$E$7</f>
        <v>#DIV/0!</v>
      </c>
      <c r="H89" s="55" t="e">
        <f>F89/Samantekt!$E$7</f>
        <v>#DIV/0!</v>
      </c>
      <c r="I89" s="445"/>
      <c r="J89" s="446"/>
      <c r="K89" s="444"/>
      <c r="L89" s="38"/>
      <c r="M89" s="46"/>
      <c r="N89" s="46"/>
      <c r="O89" s="508"/>
      <c r="P89" s="38"/>
      <c r="Q89" s="38"/>
      <c r="R89" s="38"/>
      <c r="S89" s="38"/>
      <c r="T89" s="38"/>
    </row>
    <row r="90" spans="1:20" ht="16.5" hidden="1" outlineLevel="1" x14ac:dyDescent="0.3">
      <c r="A90" s="571"/>
      <c r="B90" s="99" t="s">
        <v>212</v>
      </c>
      <c r="C90" s="346"/>
      <c r="D90" s="120"/>
      <c r="E90" s="66"/>
      <c r="F90" s="353">
        <f>D90*0.0000101</f>
        <v>0</v>
      </c>
      <c r="G90" s="344" t="e">
        <f>C90/Samantekt!$E$7</f>
        <v>#DIV/0!</v>
      </c>
      <c r="H90" s="55" t="e">
        <f>F90/Samantekt!$E$7</f>
        <v>#DIV/0!</v>
      </c>
      <c r="I90" s="445"/>
      <c r="J90" s="446"/>
      <c r="K90" s="444"/>
      <c r="L90" s="38"/>
      <c r="M90" s="46"/>
      <c r="N90" s="46"/>
      <c r="O90" s="508"/>
      <c r="P90" s="38"/>
      <c r="Q90" s="38"/>
      <c r="R90" s="38"/>
      <c r="S90" s="38"/>
      <c r="T90" s="38"/>
    </row>
    <row r="91" spans="1:20" ht="16.5" hidden="1" outlineLevel="1" x14ac:dyDescent="0.3">
      <c r="A91" s="571"/>
      <c r="B91" s="100" t="s">
        <v>203</v>
      </c>
      <c r="C91" s="109"/>
      <c r="D91" s="430"/>
      <c r="E91" s="59"/>
      <c r="F91" s="352">
        <f>C91*0.0002242</f>
        <v>0</v>
      </c>
      <c r="G91" s="344" t="e">
        <f>C91/Samantekt!$E$7</f>
        <v>#DIV/0!</v>
      </c>
      <c r="H91" s="55" t="e">
        <f>F91/Samantekt!$E$7</f>
        <v>#DIV/0!</v>
      </c>
      <c r="I91" s="445"/>
      <c r="J91" s="445"/>
      <c r="K91" s="424"/>
      <c r="L91" s="38"/>
      <c r="M91" s="46"/>
      <c r="N91" s="46"/>
      <c r="O91" s="508"/>
      <c r="P91" s="38"/>
      <c r="Q91" s="38"/>
      <c r="R91" s="38"/>
      <c r="S91" s="38"/>
      <c r="T91" s="38"/>
    </row>
    <row r="92" spans="1:20" ht="16.5" hidden="1" outlineLevel="1" x14ac:dyDescent="0.3">
      <c r="A92" s="571"/>
      <c r="B92" s="100" t="s">
        <v>204</v>
      </c>
      <c r="C92" s="109"/>
      <c r="D92" s="430"/>
      <c r="E92" s="59"/>
      <c r="F92" s="352">
        <f>C92*0.0001944</f>
        <v>0</v>
      </c>
      <c r="G92" s="344" t="e">
        <f>C92/Samantekt!$E$7</f>
        <v>#DIV/0!</v>
      </c>
      <c r="H92" s="55" t="e">
        <f>F92/Samantekt!$E$7</f>
        <v>#DIV/0!</v>
      </c>
      <c r="I92" s="445"/>
      <c r="J92" s="445"/>
      <c r="K92" s="424"/>
      <c r="L92" s="38"/>
      <c r="M92" s="46"/>
      <c r="N92" s="46"/>
      <c r="O92" s="508"/>
      <c r="P92" s="38"/>
      <c r="Q92" s="38"/>
      <c r="R92" s="38"/>
      <c r="S92" s="38"/>
      <c r="T92" s="38"/>
    </row>
    <row r="93" spans="1:20" ht="16.5" hidden="1" outlineLevel="1" x14ac:dyDescent="0.3">
      <c r="A93" s="571"/>
      <c r="B93" s="100" t="s">
        <v>213</v>
      </c>
      <c r="C93" s="430"/>
      <c r="D93" s="120"/>
      <c r="E93" s="59"/>
      <c r="F93" s="353">
        <f>D93*0.0000101</f>
        <v>0</v>
      </c>
      <c r="G93" s="344" t="e">
        <f>C93/Samantekt!$E$7</f>
        <v>#DIV/0!</v>
      </c>
      <c r="H93" s="55" t="e">
        <f>F93/Samantekt!$E$7</f>
        <v>#DIV/0!</v>
      </c>
      <c r="I93" s="445"/>
      <c r="J93" s="445"/>
      <c r="K93" s="424"/>
      <c r="L93" s="518"/>
      <c r="M93" s="46"/>
      <c r="N93" s="46"/>
      <c r="O93" s="508"/>
      <c r="P93" s="38"/>
      <c r="Q93" s="38"/>
      <c r="R93" s="38"/>
      <c r="S93" s="38"/>
      <c r="T93" s="38"/>
    </row>
    <row r="94" spans="1:20" ht="16.5" hidden="1" outlineLevel="1" x14ac:dyDescent="0.3">
      <c r="A94" s="571"/>
      <c r="B94" s="99" t="s">
        <v>202</v>
      </c>
      <c r="C94" s="346"/>
      <c r="D94" s="120"/>
      <c r="E94" s="431"/>
      <c r="F94" s="352">
        <v>0</v>
      </c>
      <c r="G94" s="344" t="e">
        <f>C94/Samantekt!$E$7</f>
        <v>#DIV/0!</v>
      </c>
      <c r="H94" s="55" t="e">
        <f>F94/Samantekt!$E$7</f>
        <v>#DIV/0!</v>
      </c>
      <c r="I94" s="424"/>
      <c r="J94" s="424"/>
      <c r="K94" s="424"/>
      <c r="L94" s="518"/>
      <c r="M94" s="46"/>
      <c r="N94" s="46"/>
      <c r="O94" s="508"/>
      <c r="P94" s="38"/>
      <c r="Q94" s="38"/>
      <c r="R94" s="38"/>
      <c r="S94" s="38"/>
      <c r="T94" s="38"/>
    </row>
    <row r="95" spans="1:20" ht="16.5" hidden="1" outlineLevel="1" x14ac:dyDescent="0.3">
      <c r="A95" s="571"/>
      <c r="B95" s="99" t="s">
        <v>210</v>
      </c>
      <c r="C95" s="109"/>
      <c r="D95" s="346"/>
      <c r="E95" s="431"/>
      <c r="F95" s="352">
        <f>C95*0.0007777</f>
        <v>0</v>
      </c>
      <c r="G95" s="344" t="e">
        <f>C95/Samantekt!$E$7</f>
        <v>#DIV/0!</v>
      </c>
      <c r="H95" s="55" t="e">
        <f>F95/Samantekt!$E$7</f>
        <v>#DIV/0!</v>
      </c>
      <c r="I95" s="424"/>
      <c r="J95" s="424"/>
      <c r="K95" s="424"/>
      <c r="L95" s="38"/>
      <c r="M95" s="46"/>
      <c r="N95" s="46"/>
      <c r="O95" s="508"/>
      <c r="P95" s="38"/>
      <c r="Q95" s="38"/>
      <c r="R95" s="38"/>
      <c r="S95" s="38"/>
      <c r="T95" s="38"/>
    </row>
    <row r="96" spans="1:20" ht="16.5" hidden="1" outlineLevel="1" x14ac:dyDescent="0.3">
      <c r="A96" s="571"/>
      <c r="B96" s="99" t="s">
        <v>211</v>
      </c>
      <c r="C96" s="346"/>
      <c r="D96" s="109"/>
      <c r="E96" s="431"/>
      <c r="F96" s="352">
        <f>C96*0.0000805</f>
        <v>0</v>
      </c>
      <c r="G96" s="344" t="e">
        <f>C96/Samantekt!$E$7</f>
        <v>#DIV/0!</v>
      </c>
      <c r="H96" s="55" t="e">
        <f>F96/Samantekt!$E$7</f>
        <v>#DIV/0!</v>
      </c>
      <c r="I96" s="424"/>
      <c r="J96" s="424"/>
      <c r="K96" s="424"/>
      <c r="L96" s="38"/>
      <c r="M96" s="46"/>
      <c r="N96" s="46"/>
      <c r="O96" s="508"/>
      <c r="P96" s="38"/>
      <c r="Q96" s="38"/>
      <c r="R96" s="38"/>
      <c r="S96" s="38"/>
      <c r="T96" s="38"/>
    </row>
    <row r="97" spans="1:20" ht="16.5" hidden="1" outlineLevel="1" x14ac:dyDescent="0.3">
      <c r="A97" s="571"/>
      <c r="B97" s="99" t="s">
        <v>214</v>
      </c>
      <c r="C97" s="109"/>
      <c r="D97" s="346"/>
      <c r="E97" s="431"/>
      <c r="F97" s="352">
        <f>C97*0.0003149</f>
        <v>0</v>
      </c>
      <c r="G97" s="344" t="e">
        <f>C97/Samantekt!$E$7</f>
        <v>#DIV/0!</v>
      </c>
      <c r="H97" s="55" t="e">
        <f>F97/Samantekt!$E$7</f>
        <v>#DIV/0!</v>
      </c>
      <c r="I97" s="424"/>
      <c r="J97" s="424"/>
      <c r="K97" s="424"/>
      <c r="L97" s="518"/>
      <c r="M97" s="46"/>
      <c r="N97" s="46"/>
      <c r="O97" s="508"/>
      <c r="P97" s="38"/>
      <c r="Q97" s="38"/>
      <c r="R97" s="38"/>
      <c r="S97" s="38"/>
      <c r="T97" s="38"/>
    </row>
    <row r="98" spans="1:20" ht="16.5" hidden="1" outlineLevel="1" x14ac:dyDescent="0.3">
      <c r="A98" s="571"/>
      <c r="B98" s="99" t="s">
        <v>215</v>
      </c>
      <c r="C98" s="109"/>
      <c r="D98" s="346"/>
      <c r="E98" s="431"/>
      <c r="F98" s="352">
        <f>C98*0.0002592</f>
        <v>0</v>
      </c>
      <c r="G98" s="344" t="e">
        <f>C98/Samantekt!$E$7</f>
        <v>#DIV/0!</v>
      </c>
      <c r="H98" s="55" t="e">
        <f>F98/Samantekt!$E$7</f>
        <v>#DIV/0!</v>
      </c>
      <c r="I98" s="424"/>
      <c r="J98" s="424"/>
      <c r="K98" s="424"/>
      <c r="L98" s="518"/>
      <c r="M98" s="46"/>
      <c r="N98" s="46"/>
      <c r="O98" s="508"/>
      <c r="P98" s="38"/>
      <c r="Q98" s="38"/>
      <c r="R98" s="38"/>
      <c r="S98" s="38"/>
      <c r="T98" s="38"/>
    </row>
    <row r="99" spans="1:20" ht="16.5" hidden="1" outlineLevel="1" x14ac:dyDescent="0.3">
      <c r="A99" s="571"/>
      <c r="B99" s="99" t="s">
        <v>216</v>
      </c>
      <c r="C99" s="109"/>
      <c r="D99" s="346"/>
      <c r="E99" s="431"/>
      <c r="F99" s="352">
        <f>C99*0.0001121</f>
        <v>0</v>
      </c>
      <c r="G99" s="344" t="e">
        <f>C99/Samantekt!$E$7</f>
        <v>#DIV/0!</v>
      </c>
      <c r="H99" s="55" t="e">
        <f>F99/Samantekt!$E$7</f>
        <v>#DIV/0!</v>
      </c>
      <c r="I99" s="424"/>
      <c r="J99" s="424"/>
      <c r="K99" s="424"/>
      <c r="L99" s="38"/>
      <c r="M99" s="46"/>
      <c r="N99" s="46"/>
      <c r="O99" s="508"/>
      <c r="P99" s="38"/>
      <c r="Q99" s="38"/>
      <c r="R99" s="38"/>
      <c r="S99" s="38"/>
      <c r="T99" s="38"/>
    </row>
    <row r="100" spans="1:20" ht="17.25" hidden="1" outlineLevel="1" thickBot="1" x14ac:dyDescent="0.35">
      <c r="A100" s="571"/>
      <c r="B100" s="452" t="s">
        <v>108</v>
      </c>
      <c r="C100" s="375">
        <f>SUM(C87:C99)</f>
        <v>0</v>
      </c>
      <c r="D100" s="441">
        <f>SUM(D87:D99)</f>
        <v>0</v>
      </c>
      <c r="E100" s="442" t="e">
        <f>D100/(C100+D100)</f>
        <v>#DIV/0!</v>
      </c>
      <c r="F100" s="351">
        <f>SUM(F87:F99)</f>
        <v>0</v>
      </c>
      <c r="G100" s="344" t="e">
        <f>C100/Samantekt!$E$7</f>
        <v>#DIV/0!</v>
      </c>
      <c r="H100" s="55" t="e">
        <f>F100/Samantekt!$E$7</f>
        <v>#DIV/0!</v>
      </c>
      <c r="I100" s="445"/>
      <c r="J100" s="424"/>
      <c r="K100" s="429"/>
      <c r="L100" s="518"/>
      <c r="M100" s="38"/>
      <c r="N100" s="38"/>
      <c r="O100" s="46"/>
      <c r="P100" s="508"/>
      <c r="Q100" s="38"/>
      <c r="R100" s="38"/>
      <c r="S100" s="38"/>
      <c r="T100" s="38"/>
    </row>
    <row r="101" spans="1:20" ht="19.5" hidden="1" outlineLevel="1" thickTop="1" x14ac:dyDescent="0.3">
      <c r="A101" s="434"/>
      <c r="B101" s="618" t="s">
        <v>64</v>
      </c>
      <c r="C101" s="618"/>
      <c r="D101" s="618"/>
      <c r="E101" s="618"/>
      <c r="F101" s="618"/>
      <c r="G101" s="618"/>
      <c r="H101" s="618"/>
      <c r="I101" s="618"/>
      <c r="J101" s="618"/>
      <c r="K101" s="618"/>
      <c r="L101" s="38"/>
      <c r="M101" s="38"/>
      <c r="N101" s="38"/>
      <c r="O101" s="46"/>
      <c r="P101" s="508"/>
      <c r="Q101" s="38"/>
      <c r="R101" s="38"/>
      <c r="S101" s="38"/>
      <c r="T101" s="38"/>
    </row>
    <row r="102" spans="1:20" ht="51.75" hidden="1" outlineLevel="1" x14ac:dyDescent="0.35">
      <c r="A102" s="434"/>
      <c r="B102" s="154"/>
      <c r="C102" s="449" t="s">
        <v>179</v>
      </c>
      <c r="D102" s="449" t="s">
        <v>76</v>
      </c>
      <c r="E102" s="438" t="s">
        <v>77</v>
      </c>
      <c r="F102" s="473"/>
      <c r="G102" s="472"/>
      <c r="H102" s="471"/>
      <c r="I102" s="380" t="s">
        <v>240</v>
      </c>
      <c r="J102" s="380" t="s">
        <v>140</v>
      </c>
      <c r="K102" s="409" t="s">
        <v>241</v>
      </c>
      <c r="L102" s="38"/>
      <c r="M102" s="38"/>
      <c r="N102" s="38"/>
      <c r="O102" s="46"/>
      <c r="P102" s="508"/>
      <c r="Q102" s="38"/>
      <c r="R102" s="38"/>
      <c r="S102" s="38"/>
      <c r="T102" s="38"/>
    </row>
    <row r="103" spans="1:20" ht="16.5" hidden="1" outlineLevel="1" x14ac:dyDescent="0.3">
      <c r="A103" s="434"/>
      <c r="B103" s="100" t="s">
        <v>207</v>
      </c>
      <c r="C103" s="450"/>
      <c r="D103" s="447">
        <f>C103*0.00272</f>
        <v>0</v>
      </c>
      <c r="E103" s="454" t="e">
        <f>D103/Samantekt!$E$7</f>
        <v>#DIV/0!</v>
      </c>
      <c r="F103" s="462"/>
      <c r="G103" s="462"/>
      <c r="H103" s="462"/>
      <c r="I103" s="427">
        <f>K68</f>
        <v>0</v>
      </c>
      <c r="J103" s="391" t="e">
        <f>1-((E106)/I103)</f>
        <v>#DIV/0!</v>
      </c>
      <c r="K103" s="474">
        <v>0</v>
      </c>
      <c r="L103" s="38"/>
      <c r="M103" s="38"/>
      <c r="N103" s="38"/>
      <c r="O103" s="46"/>
      <c r="P103" s="508"/>
      <c r="Q103" s="38"/>
      <c r="R103" s="38"/>
      <c r="S103" s="38"/>
      <c r="T103" s="38"/>
    </row>
    <row r="104" spans="1:20" ht="16.5" hidden="1" outlineLevel="1" x14ac:dyDescent="0.3">
      <c r="A104" s="434"/>
      <c r="B104" s="100" t="s">
        <v>64</v>
      </c>
      <c r="C104" s="109"/>
      <c r="D104" s="515"/>
      <c r="E104" s="454" t="e">
        <f>D104/Samantekt!$E$7</f>
        <v>#DIV/0!</v>
      </c>
      <c r="F104" s="433"/>
      <c r="G104" s="433"/>
      <c r="H104" s="437"/>
      <c r="I104" s="445"/>
      <c r="J104" s="424"/>
      <c r="K104" s="424"/>
      <c r="L104" s="38"/>
      <c r="M104" s="38"/>
      <c r="N104" s="38"/>
      <c r="O104" s="46"/>
      <c r="P104" s="508"/>
      <c r="Q104" s="38"/>
      <c r="R104" s="38"/>
      <c r="S104" s="38"/>
      <c r="T104" s="38"/>
    </row>
    <row r="105" spans="1:20" ht="16.5" hidden="1" outlineLevel="1" x14ac:dyDescent="0.3">
      <c r="A105" s="434"/>
      <c r="B105" s="100" t="s">
        <v>64</v>
      </c>
      <c r="C105" s="109"/>
      <c r="D105" s="515"/>
      <c r="E105" s="454" t="e">
        <f>D105/Samantekt!$E$7</f>
        <v>#DIV/0!</v>
      </c>
      <c r="F105" s="433"/>
      <c r="G105" s="433"/>
      <c r="H105" s="437"/>
      <c r="I105" s="445"/>
      <c r="J105" s="424"/>
      <c r="K105" s="424"/>
      <c r="L105" s="38"/>
      <c r="M105" s="38"/>
      <c r="N105" s="38"/>
      <c r="O105" s="46"/>
      <c r="P105" s="508"/>
      <c r="Q105" s="38"/>
      <c r="R105" s="38"/>
      <c r="S105" s="38"/>
      <c r="T105" s="38"/>
    </row>
    <row r="106" spans="1:20" ht="16.5" hidden="1" outlineLevel="1" x14ac:dyDescent="0.3">
      <c r="A106" s="434"/>
      <c r="B106" s="100" t="s">
        <v>108</v>
      </c>
      <c r="C106" s="109"/>
      <c r="D106" s="515">
        <f>SUM(D103:D105)</f>
        <v>0</v>
      </c>
      <c r="E106" s="454" t="e">
        <f>D106/Samantekt!$E$7</f>
        <v>#DIV/0!</v>
      </c>
      <c r="F106" s="433"/>
      <c r="G106" s="433"/>
      <c r="H106" s="437"/>
      <c r="I106" s="445"/>
      <c r="J106" s="424"/>
      <c r="K106" s="424"/>
      <c r="L106" s="38"/>
      <c r="M106" s="38"/>
      <c r="N106" s="38"/>
      <c r="O106" s="46"/>
      <c r="P106" s="508"/>
      <c r="Q106" s="38"/>
      <c r="R106" s="38"/>
      <c r="S106" s="38"/>
      <c r="T106" s="38"/>
    </row>
    <row r="107" spans="1:20" ht="16.5" hidden="1" outlineLevel="1" x14ac:dyDescent="0.3">
      <c r="A107" s="38"/>
    </row>
    <row r="108" spans="1:20" ht="16.5" hidden="1" outlineLevel="1" x14ac:dyDescent="0.3">
      <c r="A108" s="38"/>
    </row>
    <row r="109" spans="1:20" ht="16.5" hidden="1" outlineLevel="1" x14ac:dyDescent="0.3">
      <c r="A109" s="38"/>
    </row>
    <row r="110" spans="1:20" ht="16.5" hidden="1" outlineLevel="1" x14ac:dyDescent="0.3">
      <c r="A110" s="38"/>
    </row>
    <row r="111" spans="1:20" ht="16.5" collapsed="1" x14ac:dyDescent="0.3">
      <c r="A111" s="38"/>
    </row>
    <row r="112" spans="1:20" ht="30" x14ac:dyDescent="0.4">
      <c r="A112" s="150"/>
      <c r="B112" s="513">
        <v>2015</v>
      </c>
      <c r="C112" s="261"/>
      <c r="D112" s="261"/>
      <c r="E112" s="261"/>
      <c r="F112" s="261"/>
      <c r="G112" s="261"/>
      <c r="H112" s="261"/>
      <c r="I112" s="261"/>
      <c r="J112" s="261"/>
      <c r="K112" s="261"/>
      <c r="L112" s="261"/>
      <c r="M112" s="261"/>
      <c r="N112" s="150"/>
      <c r="O112" s="151"/>
      <c r="P112" s="151"/>
      <c r="Q112" s="151"/>
      <c r="R112" s="151"/>
      <c r="S112" s="151"/>
      <c r="T112" s="151"/>
    </row>
    <row r="113" spans="1:20" ht="18" hidden="1" outlineLevel="1" x14ac:dyDescent="0.25">
      <c r="A113" s="571">
        <v>2015</v>
      </c>
      <c r="B113" s="618" t="s">
        <v>45</v>
      </c>
      <c r="C113" s="618"/>
      <c r="D113" s="618"/>
      <c r="E113" s="618"/>
      <c r="F113" s="618"/>
      <c r="G113" s="618"/>
      <c r="H113" s="618"/>
      <c r="I113" s="618"/>
      <c r="J113" s="618"/>
      <c r="K113" s="618"/>
      <c r="L113" s="599" t="s">
        <v>46</v>
      </c>
      <c r="M113" s="599"/>
      <c r="N113" s="599"/>
      <c r="O113" s="599"/>
      <c r="P113" s="599"/>
      <c r="Q113" s="599"/>
      <c r="R113" s="599"/>
      <c r="S113" s="599"/>
      <c r="T113" s="599"/>
    </row>
    <row r="114" spans="1:20" ht="51.75" hidden="1" outlineLevel="1" x14ac:dyDescent="0.35">
      <c r="A114" s="571"/>
      <c r="B114" s="154" t="s">
        <v>206</v>
      </c>
      <c r="C114" s="449" t="s">
        <v>179</v>
      </c>
      <c r="D114" s="449" t="s">
        <v>76</v>
      </c>
      <c r="E114" s="438" t="s">
        <v>77</v>
      </c>
      <c r="F114" s="473"/>
      <c r="G114" s="472"/>
      <c r="H114" s="471"/>
      <c r="I114" s="459"/>
      <c r="J114" s="459"/>
      <c r="K114" s="475"/>
      <c r="L114" s="154" t="s">
        <v>48</v>
      </c>
      <c r="M114" s="160" t="s">
        <v>7</v>
      </c>
      <c r="N114" s="154" t="s">
        <v>208</v>
      </c>
      <c r="O114" s="154" t="s">
        <v>76</v>
      </c>
      <c r="P114" s="159" t="s">
        <v>47</v>
      </c>
      <c r="Q114" s="172" t="s">
        <v>77</v>
      </c>
      <c r="R114" s="380" t="s">
        <v>242</v>
      </c>
      <c r="S114" s="380" t="s">
        <v>140</v>
      </c>
      <c r="T114" s="409" t="s">
        <v>243</v>
      </c>
    </row>
    <row r="115" spans="1:20" ht="16.5" hidden="1" outlineLevel="1" x14ac:dyDescent="0.3">
      <c r="A115" s="571"/>
      <c r="B115" s="100" t="s">
        <v>113</v>
      </c>
      <c r="C115" s="450"/>
      <c r="D115" s="447">
        <f>C115*0.00234</f>
        <v>0</v>
      </c>
      <c r="E115" s="454" t="e">
        <f>D115/Samantekt!$F$7</f>
        <v>#DIV/0!</v>
      </c>
      <c r="F115" s="461"/>
      <c r="G115" s="460"/>
      <c r="H115" s="459"/>
      <c r="I115" s="459"/>
      <c r="J115" s="459"/>
      <c r="K115" s="475"/>
      <c r="L115" s="13" t="s">
        <v>49</v>
      </c>
      <c r="M115" s="109"/>
      <c r="N115" s="120"/>
      <c r="O115" s="514">
        <f>N115/1000</f>
        <v>0</v>
      </c>
      <c r="P115" s="342" t="e">
        <f>M115/Samantekt!$F$7</f>
        <v>#DIV/0!</v>
      </c>
      <c r="Q115" s="55" t="e">
        <f>O115/Samantekt!$F$7</f>
        <v>#DIV/0!</v>
      </c>
      <c r="R115" s="453">
        <f>T80</f>
        <v>0</v>
      </c>
      <c r="S115" s="428" t="e">
        <f>1-((Q115+Q116)/R115)</f>
        <v>#DIV/0!</v>
      </c>
      <c r="T115" s="453">
        <v>0</v>
      </c>
    </row>
    <row r="116" spans="1:20" ht="16.5" hidden="1" outlineLevel="1" x14ac:dyDescent="0.3">
      <c r="A116" s="571"/>
      <c r="B116" s="100" t="s">
        <v>114</v>
      </c>
      <c r="C116" s="109"/>
      <c r="D116" s="352">
        <f>C116*0.00272</f>
        <v>0</v>
      </c>
      <c r="E116" s="454" t="e">
        <f>D116/Samantekt!$F$7</f>
        <v>#DIV/0!</v>
      </c>
      <c r="F116" s="469"/>
      <c r="G116" s="460"/>
      <c r="H116" s="462"/>
      <c r="I116" s="459"/>
      <c r="J116" s="459"/>
      <c r="K116" s="475"/>
      <c r="L116" s="15" t="s">
        <v>50</v>
      </c>
      <c r="M116" s="109"/>
      <c r="N116" s="120"/>
      <c r="O116" s="514">
        <f t="shared" ref="O116" si="3">N116/1000</f>
        <v>0</v>
      </c>
      <c r="P116" s="342" t="e">
        <f>M116/Samantekt!$F$7</f>
        <v>#DIV/0!</v>
      </c>
      <c r="Q116" s="55" t="e">
        <f>O116/Samantekt!$F$7</f>
        <v>#DIV/0!</v>
      </c>
      <c r="R116" s="423"/>
      <c r="S116" s="423"/>
      <c r="T116" s="423"/>
    </row>
    <row r="117" spans="1:20" ht="16.5" hidden="1" outlineLevel="1" x14ac:dyDescent="0.3">
      <c r="A117" s="571"/>
      <c r="B117" s="100" t="s">
        <v>209</v>
      </c>
      <c r="C117" s="430"/>
      <c r="D117" s="353">
        <v>0</v>
      </c>
      <c r="E117" s="454">
        <f>D117</f>
        <v>0</v>
      </c>
      <c r="F117" s="470"/>
      <c r="G117" s="463"/>
      <c r="H117" s="458"/>
      <c r="I117" s="459"/>
      <c r="J117" s="459"/>
      <c r="K117" s="475"/>
      <c r="L117" s="13"/>
      <c r="M117" s="109"/>
      <c r="N117" s="120"/>
      <c r="O117" s="514"/>
      <c r="P117" s="342" t="e">
        <f>M117/Samantekt!$F$7</f>
        <v>#DIV/0!</v>
      </c>
      <c r="Q117" s="55" t="e">
        <f>O117/Samantekt!$F$7</f>
        <v>#DIV/0!</v>
      </c>
      <c r="R117" s="423"/>
      <c r="S117" s="423"/>
      <c r="T117" s="423"/>
    </row>
    <row r="118" spans="1:20" ht="17.25" hidden="1" outlineLevel="1" thickBot="1" x14ac:dyDescent="0.35">
      <c r="A118" s="571"/>
      <c r="B118" s="443" t="s">
        <v>64</v>
      </c>
      <c r="C118" s="109"/>
      <c r="D118" s="439"/>
      <c r="E118" s="454" t="e">
        <f>D118/Samantekt!$F$7</f>
        <v>#DIV/0!</v>
      </c>
      <c r="F118" s="468"/>
      <c r="G118" s="457"/>
      <c r="H118" s="458"/>
      <c r="I118" s="459"/>
      <c r="J118" s="459"/>
      <c r="K118" s="475"/>
      <c r="L118" s="226"/>
      <c r="M118" s="350">
        <f>SUM(M115:M117)</f>
        <v>0</v>
      </c>
      <c r="N118" s="350"/>
      <c r="O118" s="349">
        <f>SUM(O115:O117)</f>
        <v>0</v>
      </c>
      <c r="P118" s="342" t="e">
        <f>M118/Samantekt!$F$7</f>
        <v>#DIV/0!</v>
      </c>
      <c r="Q118" s="55" t="e">
        <f>O118/Samantekt!$F$7</f>
        <v>#DIV/0!</v>
      </c>
      <c r="R118" s="425"/>
      <c r="S118" s="429"/>
      <c r="T118" s="426"/>
    </row>
    <row r="119" spans="1:20" ht="18" hidden="1" outlineLevel="1" thickTop="1" thickBot="1" x14ac:dyDescent="0.35">
      <c r="A119" s="571"/>
      <c r="B119" s="371" t="s">
        <v>108</v>
      </c>
      <c r="C119" s="350">
        <f>SUM(C115:C118)</f>
        <v>0</v>
      </c>
      <c r="D119" s="440">
        <f>SUM(D115:D118)</f>
        <v>0</v>
      </c>
      <c r="E119" s="454" t="e">
        <f>D119/Samantekt!$F$7</f>
        <v>#DIV/0!</v>
      </c>
      <c r="F119" s="439"/>
      <c r="G119" s="466"/>
      <c r="H119" s="464"/>
      <c r="I119" s="459"/>
      <c r="J119" s="459"/>
      <c r="K119" s="475"/>
      <c r="L119" s="38"/>
      <c r="M119" s="46"/>
      <c r="N119" s="46"/>
      <c r="O119" s="508"/>
      <c r="P119" s="38"/>
      <c r="Q119" s="38"/>
      <c r="R119" s="38"/>
      <c r="S119" s="38"/>
      <c r="T119" s="38"/>
    </row>
    <row r="120" spans="1:20" ht="17.25" hidden="1" outlineLevel="1" thickTop="1" x14ac:dyDescent="0.3">
      <c r="A120" s="571"/>
      <c r="B120" s="434"/>
      <c r="C120" s="434"/>
      <c r="D120" s="434"/>
      <c r="E120" s="434"/>
      <c r="F120" s="435"/>
      <c r="G120" s="434"/>
      <c r="H120" s="465"/>
      <c r="I120" s="436"/>
      <c r="J120" s="436"/>
      <c r="K120" s="436"/>
      <c r="L120" s="21"/>
      <c r="M120" s="21"/>
      <c r="N120" s="21"/>
      <c r="O120" s="633" t="s">
        <v>93</v>
      </c>
      <c r="P120" s="633"/>
      <c r="Q120" s="633"/>
      <c r="R120" s="633"/>
      <c r="S120" s="38"/>
      <c r="T120" s="38"/>
    </row>
    <row r="121" spans="1:20" ht="51.75" hidden="1" outlineLevel="1" x14ac:dyDescent="0.35">
      <c r="A121" s="571"/>
      <c r="B121" s="154" t="s">
        <v>205</v>
      </c>
      <c r="C121" s="448" t="s">
        <v>180</v>
      </c>
      <c r="D121" s="449" t="s">
        <v>125</v>
      </c>
      <c r="E121" s="289" t="s">
        <v>181</v>
      </c>
      <c r="F121" s="284" t="s">
        <v>76</v>
      </c>
      <c r="G121" s="257" t="s">
        <v>47</v>
      </c>
      <c r="H121" s="438" t="s">
        <v>77</v>
      </c>
      <c r="I121" s="380" t="s">
        <v>242</v>
      </c>
      <c r="J121" s="380" t="s">
        <v>140</v>
      </c>
      <c r="K121" s="409" t="s">
        <v>243</v>
      </c>
      <c r="L121" s="38"/>
      <c r="M121" s="38"/>
      <c r="N121" s="38"/>
      <c r="O121" s="633"/>
      <c r="P121" s="633"/>
      <c r="Q121" s="633"/>
      <c r="R121" s="633"/>
      <c r="S121" s="38"/>
      <c r="T121" s="38"/>
    </row>
    <row r="122" spans="1:20" ht="16.5" hidden="1" outlineLevel="1" x14ac:dyDescent="0.3">
      <c r="A122" s="571"/>
      <c r="B122" s="99" t="s">
        <v>200</v>
      </c>
      <c r="C122" s="450"/>
      <c r="D122" s="451"/>
      <c r="E122" s="354"/>
      <c r="F122" s="352">
        <f>C122*0.0002242</f>
        <v>0</v>
      </c>
      <c r="G122" s="344" t="e">
        <f>C122/Samantekt!$F$7</f>
        <v>#DIV/0!</v>
      </c>
      <c r="H122" s="55" t="e">
        <f>F122/Samantekt!$F$7</f>
        <v>#DIV/0!</v>
      </c>
      <c r="I122" s="427">
        <f>K87</f>
        <v>0</v>
      </c>
      <c r="J122" s="391" t="e">
        <f>1-((E119+H135)/I122)</f>
        <v>#DIV/0!</v>
      </c>
      <c r="K122" s="474">
        <v>0</v>
      </c>
      <c r="L122" s="518"/>
      <c r="M122" s="46"/>
      <c r="N122" s="46"/>
      <c r="O122" s="508"/>
      <c r="P122" s="38"/>
      <c r="Q122" s="38"/>
      <c r="R122" s="38"/>
      <c r="S122" s="38"/>
      <c r="T122" s="38"/>
    </row>
    <row r="123" spans="1:20" ht="16.5" hidden="1" outlineLevel="1" x14ac:dyDescent="0.3">
      <c r="A123" s="571"/>
      <c r="B123" s="99" t="s">
        <v>201</v>
      </c>
      <c r="C123" s="450"/>
      <c r="D123" s="451"/>
      <c r="E123" s="354"/>
      <c r="F123" s="352">
        <f>C123*0.0001944</f>
        <v>0</v>
      </c>
      <c r="G123" s="344" t="e">
        <f>C123/Samantekt!$F$7</f>
        <v>#DIV/0!</v>
      </c>
      <c r="H123" s="55" t="e">
        <f>F123/Samantekt!$F$7</f>
        <v>#DIV/0!</v>
      </c>
      <c r="I123" s="445"/>
      <c r="J123" s="446"/>
      <c r="K123" s="444"/>
      <c r="L123" s="518"/>
      <c r="M123" s="46"/>
      <c r="N123" s="46"/>
      <c r="O123" s="508"/>
      <c r="P123" s="38"/>
      <c r="Q123" s="38"/>
      <c r="R123" s="38"/>
      <c r="S123" s="38"/>
      <c r="T123" s="38"/>
    </row>
    <row r="124" spans="1:20" ht="16.5" hidden="1" outlineLevel="1" x14ac:dyDescent="0.3">
      <c r="A124" s="571"/>
      <c r="B124" s="99" t="s">
        <v>199</v>
      </c>
      <c r="C124" s="346"/>
      <c r="D124" s="120"/>
      <c r="E124" s="66"/>
      <c r="F124" s="353">
        <v>0</v>
      </c>
      <c r="G124" s="344" t="e">
        <f>C124/Samantekt!$F$7</f>
        <v>#DIV/0!</v>
      </c>
      <c r="H124" s="55" t="e">
        <f>F124/Samantekt!$F$7</f>
        <v>#DIV/0!</v>
      </c>
      <c r="I124" s="445"/>
      <c r="J124" s="446"/>
      <c r="K124" s="444"/>
      <c r="L124" s="38"/>
      <c r="M124" s="46"/>
      <c r="N124" s="46"/>
      <c r="O124" s="508"/>
      <c r="P124" s="38"/>
      <c r="Q124" s="38"/>
      <c r="R124" s="38"/>
      <c r="S124" s="38"/>
      <c r="T124" s="38"/>
    </row>
    <row r="125" spans="1:20" ht="16.5" hidden="1" outlineLevel="1" x14ac:dyDescent="0.3">
      <c r="A125" s="571"/>
      <c r="B125" s="99" t="s">
        <v>212</v>
      </c>
      <c r="C125" s="346"/>
      <c r="D125" s="120"/>
      <c r="E125" s="66"/>
      <c r="F125" s="353">
        <f>D125*0.0000101</f>
        <v>0</v>
      </c>
      <c r="G125" s="344" t="e">
        <f>C125/Samantekt!$F$7</f>
        <v>#DIV/0!</v>
      </c>
      <c r="H125" s="55" t="e">
        <f>F125/Samantekt!$F$7</f>
        <v>#DIV/0!</v>
      </c>
      <c r="I125" s="445"/>
      <c r="J125" s="446"/>
      <c r="K125" s="444"/>
      <c r="L125" s="38"/>
      <c r="M125" s="46"/>
      <c r="N125" s="46"/>
      <c r="O125" s="508"/>
      <c r="P125" s="38"/>
      <c r="Q125" s="38"/>
      <c r="R125" s="38"/>
      <c r="S125" s="38"/>
      <c r="T125" s="38"/>
    </row>
    <row r="126" spans="1:20" ht="16.5" hidden="1" outlineLevel="1" x14ac:dyDescent="0.3">
      <c r="A126" s="571"/>
      <c r="B126" s="100" t="s">
        <v>203</v>
      </c>
      <c r="C126" s="109"/>
      <c r="D126" s="430"/>
      <c r="E126" s="59"/>
      <c r="F126" s="352">
        <f>C126*0.0002242</f>
        <v>0</v>
      </c>
      <c r="G126" s="344" t="e">
        <f>C126/Samantekt!$F$7</f>
        <v>#DIV/0!</v>
      </c>
      <c r="H126" s="55" t="e">
        <f>F126/Samantekt!$F$7</f>
        <v>#DIV/0!</v>
      </c>
      <c r="I126" s="445"/>
      <c r="J126" s="445"/>
      <c r="K126" s="424"/>
      <c r="L126" s="38"/>
      <c r="M126" s="46"/>
      <c r="N126" s="46"/>
      <c r="O126" s="508"/>
      <c r="P126" s="38"/>
      <c r="Q126" s="38"/>
      <c r="R126" s="38"/>
      <c r="S126" s="38"/>
      <c r="T126" s="38"/>
    </row>
    <row r="127" spans="1:20" ht="16.5" hidden="1" outlineLevel="1" x14ac:dyDescent="0.3">
      <c r="A127" s="571"/>
      <c r="B127" s="100" t="s">
        <v>204</v>
      </c>
      <c r="C127" s="109"/>
      <c r="D127" s="430"/>
      <c r="E127" s="59"/>
      <c r="F127" s="352">
        <f>C127*0.0001944</f>
        <v>0</v>
      </c>
      <c r="G127" s="344" t="e">
        <f>C127/Samantekt!$F$7</f>
        <v>#DIV/0!</v>
      </c>
      <c r="H127" s="55" t="e">
        <f>F127/Samantekt!$F$7</f>
        <v>#DIV/0!</v>
      </c>
      <c r="I127" s="445"/>
      <c r="J127" s="445"/>
      <c r="K127" s="424"/>
      <c r="L127" s="38"/>
      <c r="M127" s="46"/>
      <c r="N127" s="46"/>
      <c r="O127" s="508"/>
      <c r="P127" s="38"/>
      <c r="Q127" s="38"/>
      <c r="R127" s="38"/>
      <c r="S127" s="38"/>
      <c r="T127" s="38"/>
    </row>
    <row r="128" spans="1:20" ht="16.5" hidden="1" outlineLevel="1" x14ac:dyDescent="0.3">
      <c r="A128" s="571"/>
      <c r="B128" s="100" t="s">
        <v>213</v>
      </c>
      <c r="C128" s="430"/>
      <c r="D128" s="120"/>
      <c r="E128" s="59"/>
      <c r="F128" s="353">
        <f>D128*0.0000101</f>
        <v>0</v>
      </c>
      <c r="G128" s="344" t="e">
        <f>C128/Samantekt!$F$7</f>
        <v>#DIV/0!</v>
      </c>
      <c r="H128" s="55" t="e">
        <f>F128/Samantekt!$F$7</f>
        <v>#DIV/0!</v>
      </c>
      <c r="I128" s="445"/>
      <c r="J128" s="445"/>
      <c r="K128" s="424"/>
      <c r="L128" s="518"/>
      <c r="M128" s="46"/>
      <c r="N128" s="46"/>
      <c r="O128" s="508"/>
      <c r="P128" s="38"/>
      <c r="Q128" s="38"/>
      <c r="R128" s="38"/>
      <c r="S128" s="38"/>
      <c r="T128" s="38"/>
    </row>
    <row r="129" spans="1:20" ht="16.5" hidden="1" outlineLevel="1" x14ac:dyDescent="0.3">
      <c r="A129" s="571"/>
      <c r="B129" s="99" t="s">
        <v>202</v>
      </c>
      <c r="C129" s="346"/>
      <c r="D129" s="120"/>
      <c r="E129" s="431"/>
      <c r="F129" s="352">
        <v>0</v>
      </c>
      <c r="G129" s="344" t="e">
        <f>C129/Samantekt!$F$7</f>
        <v>#DIV/0!</v>
      </c>
      <c r="H129" s="55" t="e">
        <f>F129/Samantekt!$F$7</f>
        <v>#DIV/0!</v>
      </c>
      <c r="I129" s="424"/>
      <c r="J129" s="424"/>
      <c r="K129" s="424"/>
      <c r="L129" s="518"/>
      <c r="M129" s="46"/>
      <c r="N129" s="46"/>
      <c r="O129" s="508"/>
      <c r="P129" s="38"/>
      <c r="Q129" s="38"/>
      <c r="R129" s="38"/>
      <c r="S129" s="38"/>
      <c r="T129" s="38"/>
    </row>
    <row r="130" spans="1:20" ht="16.5" hidden="1" outlineLevel="1" x14ac:dyDescent="0.3">
      <c r="A130" s="571"/>
      <c r="B130" s="99" t="s">
        <v>210</v>
      </c>
      <c r="C130" s="109"/>
      <c r="D130" s="346"/>
      <c r="E130" s="431"/>
      <c r="F130" s="352">
        <f>C130*0.0007777</f>
        <v>0</v>
      </c>
      <c r="G130" s="344" t="e">
        <f>C130/Samantekt!$F$7</f>
        <v>#DIV/0!</v>
      </c>
      <c r="H130" s="55" t="e">
        <f>F130/Samantekt!$F$7</f>
        <v>#DIV/0!</v>
      </c>
      <c r="I130" s="424"/>
      <c r="J130" s="424"/>
      <c r="K130" s="424"/>
      <c r="L130" s="38"/>
      <c r="M130" s="46"/>
      <c r="N130" s="46"/>
      <c r="O130" s="508"/>
      <c r="P130" s="38"/>
      <c r="Q130" s="38"/>
      <c r="R130" s="38"/>
      <c r="S130" s="38"/>
      <c r="T130" s="38"/>
    </row>
    <row r="131" spans="1:20" ht="16.5" hidden="1" outlineLevel="1" x14ac:dyDescent="0.3">
      <c r="A131" s="571"/>
      <c r="B131" s="99" t="s">
        <v>211</v>
      </c>
      <c r="C131" s="346"/>
      <c r="D131" s="109"/>
      <c r="E131" s="431"/>
      <c r="F131" s="352">
        <f>C131*0.0000805</f>
        <v>0</v>
      </c>
      <c r="G131" s="344" t="e">
        <f>C131/Samantekt!$F$7</f>
        <v>#DIV/0!</v>
      </c>
      <c r="H131" s="55" t="e">
        <f>F131/Samantekt!$F$7</f>
        <v>#DIV/0!</v>
      </c>
      <c r="I131" s="424"/>
      <c r="J131" s="424"/>
      <c r="K131" s="424"/>
      <c r="L131" s="38"/>
      <c r="M131" s="46"/>
      <c r="N131" s="46"/>
      <c r="O131" s="508"/>
      <c r="P131" s="38"/>
      <c r="Q131" s="38"/>
      <c r="R131" s="38"/>
      <c r="S131" s="38"/>
      <c r="T131" s="38"/>
    </row>
    <row r="132" spans="1:20" ht="16.5" hidden="1" outlineLevel="1" x14ac:dyDescent="0.3">
      <c r="A132" s="571"/>
      <c r="B132" s="99" t="s">
        <v>214</v>
      </c>
      <c r="C132" s="109"/>
      <c r="D132" s="346"/>
      <c r="E132" s="431"/>
      <c r="F132" s="352">
        <f>C132*0.0003149</f>
        <v>0</v>
      </c>
      <c r="G132" s="344" t="e">
        <f>C132/Samantekt!$F$7</f>
        <v>#DIV/0!</v>
      </c>
      <c r="H132" s="55" t="e">
        <f>F132/Samantekt!$F$7</f>
        <v>#DIV/0!</v>
      </c>
      <c r="I132" s="424"/>
      <c r="J132" s="424"/>
      <c r="K132" s="424"/>
      <c r="L132" s="518"/>
      <c r="M132" s="46"/>
      <c r="N132" s="46"/>
      <c r="O132" s="508"/>
      <c r="P132" s="38"/>
      <c r="Q132" s="38"/>
      <c r="R132" s="38"/>
      <c r="S132" s="38"/>
      <c r="T132" s="38"/>
    </row>
    <row r="133" spans="1:20" ht="16.5" hidden="1" outlineLevel="1" x14ac:dyDescent="0.3">
      <c r="A133" s="571"/>
      <c r="B133" s="99" t="s">
        <v>215</v>
      </c>
      <c r="C133" s="109"/>
      <c r="D133" s="346"/>
      <c r="E133" s="431"/>
      <c r="F133" s="352">
        <f>C133*0.0002592</f>
        <v>0</v>
      </c>
      <c r="G133" s="344" t="e">
        <f>C133/Samantekt!$F$7</f>
        <v>#DIV/0!</v>
      </c>
      <c r="H133" s="55" t="e">
        <f>F133/Samantekt!$F$7</f>
        <v>#DIV/0!</v>
      </c>
      <c r="I133" s="424"/>
      <c r="J133" s="424"/>
      <c r="K133" s="424"/>
      <c r="L133" s="518"/>
      <c r="M133" s="46"/>
      <c r="N133" s="46"/>
      <c r="O133" s="508"/>
      <c r="P133" s="38"/>
      <c r="Q133" s="38"/>
      <c r="R133" s="38"/>
      <c r="S133" s="38"/>
      <c r="T133" s="38"/>
    </row>
    <row r="134" spans="1:20" ht="16.5" hidden="1" outlineLevel="1" x14ac:dyDescent="0.3">
      <c r="A134" s="571"/>
      <c r="B134" s="99" t="s">
        <v>216</v>
      </c>
      <c r="C134" s="109"/>
      <c r="D134" s="346"/>
      <c r="E134" s="431"/>
      <c r="F134" s="352">
        <f>C134*0.0001121</f>
        <v>0</v>
      </c>
      <c r="G134" s="344" t="e">
        <f>C134/Samantekt!$F$7</f>
        <v>#DIV/0!</v>
      </c>
      <c r="H134" s="55" t="e">
        <f>F134/Samantekt!$F$7</f>
        <v>#DIV/0!</v>
      </c>
      <c r="I134" s="424"/>
      <c r="J134" s="424"/>
      <c r="K134" s="424"/>
      <c r="L134" s="38"/>
      <c r="M134" s="46"/>
      <c r="N134" s="46"/>
      <c r="O134" s="508"/>
      <c r="P134" s="38"/>
      <c r="Q134" s="38"/>
      <c r="R134" s="38"/>
      <c r="S134" s="38"/>
      <c r="T134" s="38"/>
    </row>
    <row r="135" spans="1:20" ht="17.25" hidden="1" outlineLevel="1" thickBot="1" x14ac:dyDescent="0.35">
      <c r="A135" s="571"/>
      <c r="B135" s="452" t="s">
        <v>108</v>
      </c>
      <c r="C135" s="375">
        <f>SUM(C122:C134)</f>
        <v>0</v>
      </c>
      <c r="D135" s="441">
        <f>SUM(D122:D134)</f>
        <v>0</v>
      </c>
      <c r="E135" s="442" t="e">
        <f>D135/(C135+D135)</f>
        <v>#DIV/0!</v>
      </c>
      <c r="F135" s="351">
        <f>SUM(F122:F134)</f>
        <v>0</v>
      </c>
      <c r="G135" s="344" t="e">
        <f>C135/Samantekt!$F$7</f>
        <v>#DIV/0!</v>
      </c>
      <c r="H135" s="55" t="e">
        <f>F135/Samantekt!$F$7</f>
        <v>#DIV/0!</v>
      </c>
      <c r="I135" s="445"/>
      <c r="J135" s="424"/>
      <c r="K135" s="429"/>
      <c r="L135" s="518"/>
      <c r="M135" s="38"/>
      <c r="N135" s="38"/>
      <c r="O135" s="46"/>
      <c r="P135" s="508"/>
      <c r="Q135" s="38"/>
      <c r="R135" s="38"/>
      <c r="S135" s="38"/>
      <c r="T135" s="38"/>
    </row>
    <row r="136" spans="1:20" ht="19.5" hidden="1" outlineLevel="1" thickTop="1" x14ac:dyDescent="0.3">
      <c r="A136" s="434"/>
      <c r="B136" s="618" t="s">
        <v>64</v>
      </c>
      <c r="C136" s="618"/>
      <c r="D136" s="618"/>
      <c r="E136" s="618"/>
      <c r="F136" s="618"/>
      <c r="G136" s="618"/>
      <c r="H136" s="618"/>
      <c r="I136" s="618"/>
      <c r="J136" s="618"/>
      <c r="K136" s="618"/>
      <c r="L136" s="38"/>
      <c r="M136" s="38"/>
      <c r="N136" s="38"/>
      <c r="O136" s="46"/>
      <c r="P136" s="508"/>
      <c r="Q136" s="38"/>
      <c r="R136" s="38"/>
      <c r="S136" s="38"/>
      <c r="T136" s="38"/>
    </row>
    <row r="137" spans="1:20" ht="51.75" hidden="1" outlineLevel="1" x14ac:dyDescent="0.35">
      <c r="A137" s="434"/>
      <c r="B137" s="154"/>
      <c r="C137" s="449" t="s">
        <v>179</v>
      </c>
      <c r="D137" s="449" t="s">
        <v>76</v>
      </c>
      <c r="E137" s="438" t="s">
        <v>77</v>
      </c>
      <c r="F137" s="473"/>
      <c r="G137" s="472"/>
      <c r="H137" s="471"/>
      <c r="I137" s="380" t="s">
        <v>242</v>
      </c>
      <c r="J137" s="380" t="s">
        <v>140</v>
      </c>
      <c r="K137" s="409" t="s">
        <v>243</v>
      </c>
      <c r="L137" s="38"/>
      <c r="M137" s="38"/>
      <c r="N137" s="38"/>
      <c r="O137" s="46"/>
      <c r="P137" s="508"/>
      <c r="Q137" s="38"/>
      <c r="R137" s="38"/>
      <c r="S137" s="38"/>
      <c r="T137" s="38"/>
    </row>
    <row r="138" spans="1:20" ht="16.5" hidden="1" outlineLevel="1" x14ac:dyDescent="0.3">
      <c r="A138" s="434"/>
      <c r="B138" s="100" t="s">
        <v>207</v>
      </c>
      <c r="C138" s="450"/>
      <c r="D138" s="447">
        <f>C138*0.00272</f>
        <v>0</v>
      </c>
      <c r="E138" s="454" t="e">
        <f>D138/Samantekt!$F$7</f>
        <v>#DIV/0!</v>
      </c>
      <c r="F138" s="462"/>
      <c r="G138" s="462"/>
      <c r="H138" s="462"/>
      <c r="I138" s="427">
        <f>K103</f>
        <v>0</v>
      </c>
      <c r="J138" s="391" t="e">
        <f>1-((E141)/I138)</f>
        <v>#DIV/0!</v>
      </c>
      <c r="K138" s="474">
        <v>0</v>
      </c>
      <c r="L138" s="38"/>
      <c r="M138" s="38"/>
      <c r="N138" s="38"/>
      <c r="O138" s="46"/>
      <c r="P138" s="508"/>
      <c r="Q138" s="38"/>
      <c r="R138" s="38"/>
      <c r="S138" s="38"/>
      <c r="T138" s="38"/>
    </row>
    <row r="139" spans="1:20" ht="16.5" hidden="1" outlineLevel="1" x14ac:dyDescent="0.3">
      <c r="A139" s="434"/>
      <c r="B139" s="100" t="s">
        <v>64</v>
      </c>
      <c r="C139" s="109"/>
      <c r="D139" s="515"/>
      <c r="E139" s="454" t="e">
        <f>D139/Samantekt!$F$7</f>
        <v>#DIV/0!</v>
      </c>
      <c r="F139" s="433"/>
      <c r="G139" s="433"/>
      <c r="H139" s="437"/>
      <c r="I139" s="445"/>
      <c r="J139" s="424"/>
      <c r="K139" s="424"/>
      <c r="L139" s="38"/>
      <c r="M139" s="38"/>
      <c r="N139" s="38"/>
      <c r="O139" s="46"/>
      <c r="P139" s="508"/>
      <c r="Q139" s="38"/>
      <c r="R139" s="38"/>
      <c r="S139" s="38"/>
      <c r="T139" s="38"/>
    </row>
    <row r="140" spans="1:20" ht="16.5" hidden="1" outlineLevel="1" x14ac:dyDescent="0.3">
      <c r="A140" s="434"/>
      <c r="B140" s="100" t="s">
        <v>64</v>
      </c>
      <c r="C140" s="109"/>
      <c r="D140" s="515"/>
      <c r="E140" s="454" t="e">
        <f>D140/Samantekt!$F$7</f>
        <v>#DIV/0!</v>
      </c>
      <c r="F140" s="433"/>
      <c r="G140" s="433"/>
      <c r="H140" s="437"/>
      <c r="I140" s="445"/>
      <c r="J140" s="424"/>
      <c r="K140" s="424"/>
      <c r="L140" s="38"/>
      <c r="M140" s="38"/>
      <c r="N140" s="38"/>
      <c r="O140" s="46"/>
      <c r="P140" s="508"/>
      <c r="Q140" s="38"/>
      <c r="R140" s="38"/>
      <c r="S140" s="38"/>
      <c r="T140" s="38"/>
    </row>
    <row r="141" spans="1:20" ht="16.5" hidden="1" outlineLevel="1" x14ac:dyDescent="0.3">
      <c r="A141" s="434"/>
      <c r="B141" s="100" t="s">
        <v>108</v>
      </c>
      <c r="C141" s="109"/>
      <c r="D141" s="515">
        <f>SUM(D138:D140)</f>
        <v>0</v>
      </c>
      <c r="E141" s="454" t="e">
        <f>D141/Samantekt!$F$7</f>
        <v>#DIV/0!</v>
      </c>
      <c r="F141" s="433"/>
      <c r="G141" s="433"/>
      <c r="H141" s="437"/>
      <c r="I141" s="445"/>
      <c r="J141" s="424"/>
      <c r="K141" s="424"/>
      <c r="L141" s="38"/>
      <c r="M141" s="38"/>
      <c r="N141" s="38"/>
      <c r="O141" s="46"/>
      <c r="P141" s="508"/>
      <c r="Q141" s="38"/>
      <c r="R141" s="38"/>
      <c r="S141" s="38"/>
      <c r="T141" s="38"/>
    </row>
    <row r="142" spans="1:20" ht="16.5" hidden="1" outlineLevel="1" x14ac:dyDescent="0.3">
      <c r="A142" s="38"/>
    </row>
    <row r="143" spans="1:20" ht="16.5" hidden="1" outlineLevel="1" x14ac:dyDescent="0.3">
      <c r="A143" s="38"/>
    </row>
    <row r="144" spans="1:20" ht="16.5" hidden="1" outlineLevel="1" x14ac:dyDescent="0.3">
      <c r="A144" s="38"/>
    </row>
    <row r="145" spans="1:20" ht="16.5" hidden="1" outlineLevel="1" x14ac:dyDescent="0.3">
      <c r="A145" s="38"/>
    </row>
    <row r="146" spans="1:20" ht="16.5" collapsed="1" x14ac:dyDescent="0.3">
      <c r="A146" s="38"/>
    </row>
    <row r="147" spans="1:20" ht="30" x14ac:dyDescent="0.4">
      <c r="A147" s="150"/>
      <c r="B147" s="513">
        <v>2016</v>
      </c>
      <c r="C147" s="261"/>
      <c r="D147" s="261"/>
      <c r="E147" s="261"/>
      <c r="F147" s="261"/>
      <c r="G147" s="261"/>
      <c r="H147" s="261"/>
      <c r="I147" s="261"/>
      <c r="J147" s="261"/>
      <c r="K147" s="261"/>
      <c r="L147" s="261"/>
      <c r="M147" s="261"/>
      <c r="N147" s="150"/>
      <c r="O147" s="151"/>
      <c r="P147" s="151"/>
      <c r="Q147" s="151"/>
      <c r="R147" s="151"/>
      <c r="S147" s="151"/>
      <c r="T147" s="151"/>
    </row>
    <row r="148" spans="1:20" ht="18" hidden="1" outlineLevel="1" x14ac:dyDescent="0.25">
      <c r="A148" s="571">
        <v>2016</v>
      </c>
      <c r="B148" s="618" t="s">
        <v>45</v>
      </c>
      <c r="C148" s="618"/>
      <c r="D148" s="618"/>
      <c r="E148" s="618"/>
      <c r="F148" s="618"/>
      <c r="G148" s="618"/>
      <c r="H148" s="618"/>
      <c r="I148" s="618"/>
      <c r="J148" s="618"/>
      <c r="K148" s="618"/>
      <c r="L148" s="599" t="s">
        <v>46</v>
      </c>
      <c r="M148" s="599"/>
      <c r="N148" s="599"/>
      <c r="O148" s="599"/>
      <c r="P148" s="599"/>
      <c r="Q148" s="599"/>
      <c r="R148" s="599"/>
      <c r="S148" s="599"/>
      <c r="T148" s="599"/>
    </row>
    <row r="149" spans="1:20" ht="51.75" hidden="1" outlineLevel="1" x14ac:dyDescent="0.35">
      <c r="A149" s="571"/>
      <c r="B149" s="154" t="s">
        <v>206</v>
      </c>
      <c r="C149" s="449" t="s">
        <v>179</v>
      </c>
      <c r="D149" s="449" t="s">
        <v>76</v>
      </c>
      <c r="E149" s="438" t="s">
        <v>77</v>
      </c>
      <c r="F149" s="473"/>
      <c r="G149" s="472"/>
      <c r="H149" s="471"/>
      <c r="I149" s="459"/>
      <c r="J149" s="459"/>
      <c r="K149" s="475"/>
      <c r="L149" s="154" t="s">
        <v>48</v>
      </c>
      <c r="M149" s="160" t="s">
        <v>7</v>
      </c>
      <c r="N149" s="154" t="s">
        <v>208</v>
      </c>
      <c r="O149" s="154" t="s">
        <v>76</v>
      </c>
      <c r="P149" s="159" t="s">
        <v>47</v>
      </c>
      <c r="Q149" s="172" t="s">
        <v>77</v>
      </c>
      <c r="R149" s="380" t="s">
        <v>244</v>
      </c>
      <c r="S149" s="380" t="s">
        <v>140</v>
      </c>
      <c r="T149" s="409" t="s">
        <v>245</v>
      </c>
    </row>
    <row r="150" spans="1:20" ht="16.5" hidden="1" outlineLevel="1" x14ac:dyDescent="0.3">
      <c r="A150" s="571"/>
      <c r="B150" s="100" t="s">
        <v>113</v>
      </c>
      <c r="C150" s="450"/>
      <c r="D150" s="447">
        <f>C150*0.00234</f>
        <v>0</v>
      </c>
      <c r="E150" s="454" t="e">
        <f>D150/Samantekt!$G$7</f>
        <v>#DIV/0!</v>
      </c>
      <c r="F150" s="461"/>
      <c r="G150" s="460"/>
      <c r="H150" s="459"/>
      <c r="I150" s="459"/>
      <c r="J150" s="459"/>
      <c r="K150" s="475"/>
      <c r="L150" s="13" t="s">
        <v>49</v>
      </c>
      <c r="M150" s="109"/>
      <c r="N150" s="120"/>
      <c r="O150" s="514">
        <f>N150/1000</f>
        <v>0</v>
      </c>
      <c r="P150" s="342" t="e">
        <f>M150/Samantekt!$G$7</f>
        <v>#DIV/0!</v>
      </c>
      <c r="Q150" s="55" t="e">
        <f>O150/Samantekt!$G$7</f>
        <v>#DIV/0!</v>
      </c>
      <c r="R150" s="453">
        <f>T115</f>
        <v>0</v>
      </c>
      <c r="S150" s="428" t="e">
        <f>1-((Q150+Q151)/R150)</f>
        <v>#DIV/0!</v>
      </c>
      <c r="T150" s="453">
        <v>0</v>
      </c>
    </row>
    <row r="151" spans="1:20" ht="16.5" hidden="1" outlineLevel="1" x14ac:dyDescent="0.3">
      <c r="A151" s="571"/>
      <c r="B151" s="100" t="s">
        <v>114</v>
      </c>
      <c r="C151" s="109"/>
      <c r="D151" s="352">
        <f>C151*0.00272</f>
        <v>0</v>
      </c>
      <c r="E151" s="454" t="e">
        <f>D151/Samantekt!$G$7</f>
        <v>#DIV/0!</v>
      </c>
      <c r="F151" s="469"/>
      <c r="G151" s="460"/>
      <c r="H151" s="462"/>
      <c r="I151" s="459"/>
      <c r="J151" s="459"/>
      <c r="K151" s="475"/>
      <c r="L151" s="15" t="s">
        <v>50</v>
      </c>
      <c r="M151" s="109"/>
      <c r="N151" s="120"/>
      <c r="O151" s="514">
        <f t="shared" ref="O151" si="4">N151/1000</f>
        <v>0</v>
      </c>
      <c r="P151" s="342" t="e">
        <f>M151/Samantekt!$G$7</f>
        <v>#DIV/0!</v>
      </c>
      <c r="Q151" s="55" t="e">
        <f>O151/Samantekt!$G$7</f>
        <v>#DIV/0!</v>
      </c>
      <c r="R151" s="423"/>
      <c r="S151" s="423"/>
      <c r="T151" s="423"/>
    </row>
    <row r="152" spans="1:20" ht="16.5" hidden="1" outlineLevel="1" x14ac:dyDescent="0.3">
      <c r="A152" s="571"/>
      <c r="B152" s="100" t="s">
        <v>209</v>
      </c>
      <c r="C152" s="430"/>
      <c r="D152" s="353">
        <v>0</v>
      </c>
      <c r="E152" s="454">
        <f>D152</f>
        <v>0</v>
      </c>
      <c r="F152" s="470"/>
      <c r="G152" s="463"/>
      <c r="H152" s="458"/>
      <c r="I152" s="459"/>
      <c r="J152" s="459"/>
      <c r="K152" s="475"/>
      <c r="L152" s="13"/>
      <c r="M152" s="109"/>
      <c r="N152" s="120"/>
      <c r="O152" s="514"/>
      <c r="P152" s="342" t="e">
        <f>M152/Samantekt!$G$7</f>
        <v>#DIV/0!</v>
      </c>
      <c r="Q152" s="55" t="e">
        <f>O152/Samantekt!$G$7</f>
        <v>#DIV/0!</v>
      </c>
      <c r="R152" s="423"/>
      <c r="S152" s="423"/>
      <c r="T152" s="423"/>
    </row>
    <row r="153" spans="1:20" ht="17.25" hidden="1" outlineLevel="1" thickBot="1" x14ac:dyDescent="0.35">
      <c r="A153" s="571"/>
      <c r="B153" s="443" t="s">
        <v>64</v>
      </c>
      <c r="C153" s="109"/>
      <c r="D153" s="439"/>
      <c r="E153" s="454" t="e">
        <f>D153/Samantekt!$G$7</f>
        <v>#DIV/0!</v>
      </c>
      <c r="F153" s="468"/>
      <c r="G153" s="457"/>
      <c r="H153" s="458"/>
      <c r="I153" s="459"/>
      <c r="J153" s="459"/>
      <c r="K153" s="475"/>
      <c r="L153" s="226"/>
      <c r="M153" s="350">
        <f>SUM(M150:M152)</f>
        <v>0</v>
      </c>
      <c r="N153" s="350"/>
      <c r="O153" s="349">
        <f>SUM(O150:O152)</f>
        <v>0</v>
      </c>
      <c r="P153" s="342" t="e">
        <f>M153/Samantekt!$G$7</f>
        <v>#DIV/0!</v>
      </c>
      <c r="Q153" s="55" t="e">
        <f>O153/Samantekt!$G$7</f>
        <v>#DIV/0!</v>
      </c>
      <c r="R153" s="425"/>
      <c r="S153" s="429"/>
      <c r="T153" s="426"/>
    </row>
    <row r="154" spans="1:20" ht="18" hidden="1" outlineLevel="1" thickTop="1" thickBot="1" x14ac:dyDescent="0.35">
      <c r="A154" s="571"/>
      <c r="B154" s="371" t="s">
        <v>108</v>
      </c>
      <c r="C154" s="350">
        <f>SUM(C150:C153)</f>
        <v>0</v>
      </c>
      <c r="D154" s="440">
        <f>SUM(D150:D153)</f>
        <v>0</v>
      </c>
      <c r="E154" s="454" t="e">
        <f>D154/Samantekt!$G$7</f>
        <v>#DIV/0!</v>
      </c>
      <c r="F154" s="439"/>
      <c r="G154" s="466"/>
      <c r="H154" s="464"/>
      <c r="I154" s="459"/>
      <c r="J154" s="459"/>
      <c r="K154" s="475"/>
      <c r="L154" s="38"/>
      <c r="M154" s="46"/>
      <c r="N154" s="46"/>
      <c r="O154" s="508"/>
      <c r="P154" s="38"/>
      <c r="Q154" s="38"/>
      <c r="R154" s="38"/>
      <c r="S154" s="38"/>
      <c r="T154" s="38"/>
    </row>
    <row r="155" spans="1:20" ht="17.25" hidden="1" outlineLevel="1" thickTop="1" x14ac:dyDescent="0.3">
      <c r="A155" s="571"/>
      <c r="B155" s="434"/>
      <c r="C155" s="434"/>
      <c r="D155" s="434"/>
      <c r="E155" s="434"/>
      <c r="F155" s="435"/>
      <c r="G155" s="434"/>
      <c r="H155" s="465"/>
      <c r="I155" s="436"/>
      <c r="J155" s="436"/>
      <c r="K155" s="436"/>
      <c r="L155" s="21"/>
      <c r="M155" s="21"/>
      <c r="N155" s="21"/>
      <c r="O155" s="633" t="s">
        <v>93</v>
      </c>
      <c r="P155" s="633"/>
      <c r="Q155" s="633"/>
      <c r="R155" s="633"/>
      <c r="S155" s="38"/>
      <c r="T155" s="38"/>
    </row>
    <row r="156" spans="1:20" ht="51.75" hidden="1" outlineLevel="1" x14ac:dyDescent="0.35">
      <c r="A156" s="571"/>
      <c r="B156" s="154" t="s">
        <v>205</v>
      </c>
      <c r="C156" s="448" t="s">
        <v>180</v>
      </c>
      <c r="D156" s="449" t="s">
        <v>125</v>
      </c>
      <c r="E156" s="289" t="s">
        <v>181</v>
      </c>
      <c r="F156" s="284" t="s">
        <v>76</v>
      </c>
      <c r="G156" s="257" t="s">
        <v>47</v>
      </c>
      <c r="H156" s="438" t="s">
        <v>77</v>
      </c>
      <c r="I156" s="380" t="s">
        <v>244</v>
      </c>
      <c r="J156" s="380" t="s">
        <v>140</v>
      </c>
      <c r="K156" s="409" t="s">
        <v>245</v>
      </c>
      <c r="L156" s="38"/>
      <c r="M156" s="38"/>
      <c r="N156" s="38"/>
      <c r="O156" s="633"/>
      <c r="P156" s="633"/>
      <c r="Q156" s="633"/>
      <c r="R156" s="633"/>
      <c r="S156" s="38"/>
      <c r="T156" s="38"/>
    </row>
    <row r="157" spans="1:20" ht="16.5" hidden="1" outlineLevel="1" x14ac:dyDescent="0.3">
      <c r="A157" s="571"/>
      <c r="B157" s="99" t="s">
        <v>200</v>
      </c>
      <c r="C157" s="450"/>
      <c r="D157" s="451"/>
      <c r="E157" s="354"/>
      <c r="F157" s="352">
        <f>C157*0.0002242</f>
        <v>0</v>
      </c>
      <c r="G157" s="344" t="e">
        <f>C157/Samantekt!$G$7</f>
        <v>#DIV/0!</v>
      </c>
      <c r="H157" s="55" t="e">
        <f>F157/Samantekt!$G$7</f>
        <v>#DIV/0!</v>
      </c>
      <c r="I157" s="427">
        <f>K122</f>
        <v>0</v>
      </c>
      <c r="J157" s="391" t="e">
        <f>1-((E154+H170)/I157)</f>
        <v>#DIV/0!</v>
      </c>
      <c r="K157" s="474">
        <v>0</v>
      </c>
      <c r="L157" s="518"/>
      <c r="M157" s="46"/>
      <c r="N157" s="46"/>
      <c r="O157" s="508"/>
      <c r="P157" s="38"/>
      <c r="Q157" s="38"/>
      <c r="R157" s="38"/>
      <c r="S157" s="38"/>
      <c r="T157" s="38"/>
    </row>
    <row r="158" spans="1:20" ht="16.5" hidden="1" outlineLevel="1" x14ac:dyDescent="0.3">
      <c r="A158" s="571"/>
      <c r="B158" s="99" t="s">
        <v>201</v>
      </c>
      <c r="C158" s="450"/>
      <c r="D158" s="451"/>
      <c r="E158" s="354"/>
      <c r="F158" s="352">
        <f>C158*0.0001944</f>
        <v>0</v>
      </c>
      <c r="G158" s="344" t="e">
        <f>C158/Samantekt!$G$7</f>
        <v>#DIV/0!</v>
      </c>
      <c r="H158" s="55" t="e">
        <f>F158/Samantekt!$G$7</f>
        <v>#DIV/0!</v>
      </c>
      <c r="I158" s="445"/>
      <c r="J158" s="446"/>
      <c r="K158" s="444"/>
      <c r="L158" s="518"/>
      <c r="M158" s="46"/>
      <c r="N158" s="46"/>
      <c r="O158" s="508"/>
      <c r="P158" s="38"/>
      <c r="Q158" s="38"/>
      <c r="R158" s="38"/>
      <c r="S158" s="38"/>
      <c r="T158" s="38"/>
    </row>
    <row r="159" spans="1:20" ht="16.5" hidden="1" outlineLevel="1" x14ac:dyDescent="0.3">
      <c r="A159" s="571"/>
      <c r="B159" s="99" t="s">
        <v>199</v>
      </c>
      <c r="C159" s="346"/>
      <c r="D159" s="120"/>
      <c r="E159" s="66"/>
      <c r="F159" s="353">
        <v>0</v>
      </c>
      <c r="G159" s="344" t="e">
        <f>C159/Samantekt!$G$7</f>
        <v>#DIV/0!</v>
      </c>
      <c r="H159" s="55" t="e">
        <f>F159/Samantekt!$G$7</f>
        <v>#DIV/0!</v>
      </c>
      <c r="I159" s="445"/>
      <c r="J159" s="446"/>
      <c r="K159" s="444"/>
      <c r="L159" s="38"/>
      <c r="M159" s="46"/>
      <c r="N159" s="46"/>
      <c r="O159" s="508"/>
      <c r="P159" s="38"/>
      <c r="Q159" s="38"/>
      <c r="R159" s="38"/>
      <c r="S159" s="38"/>
      <c r="T159" s="38"/>
    </row>
    <row r="160" spans="1:20" ht="16.5" hidden="1" outlineLevel="1" x14ac:dyDescent="0.3">
      <c r="A160" s="571"/>
      <c r="B160" s="99" t="s">
        <v>212</v>
      </c>
      <c r="C160" s="346"/>
      <c r="D160" s="120"/>
      <c r="E160" s="66"/>
      <c r="F160" s="353">
        <f>D160*0.0000101</f>
        <v>0</v>
      </c>
      <c r="G160" s="344" t="e">
        <f>C160/Samantekt!$G$7</f>
        <v>#DIV/0!</v>
      </c>
      <c r="H160" s="55" t="e">
        <f>F160/Samantekt!$G$7</f>
        <v>#DIV/0!</v>
      </c>
      <c r="I160" s="445"/>
      <c r="J160" s="446"/>
      <c r="K160" s="444"/>
      <c r="L160" s="38"/>
      <c r="M160" s="46"/>
      <c r="N160" s="46"/>
      <c r="O160" s="508"/>
      <c r="P160" s="38"/>
      <c r="Q160" s="38"/>
      <c r="R160" s="38"/>
      <c r="S160" s="38"/>
      <c r="T160" s="38"/>
    </row>
    <row r="161" spans="1:20" ht="16.5" hidden="1" outlineLevel="1" x14ac:dyDescent="0.3">
      <c r="A161" s="571"/>
      <c r="B161" s="100" t="s">
        <v>203</v>
      </c>
      <c r="C161" s="109"/>
      <c r="D161" s="430"/>
      <c r="E161" s="59"/>
      <c r="F161" s="352">
        <f>C161*0.0002242</f>
        <v>0</v>
      </c>
      <c r="G161" s="344" t="e">
        <f>C161/Samantekt!$G$7</f>
        <v>#DIV/0!</v>
      </c>
      <c r="H161" s="55" t="e">
        <f>F161/Samantekt!$G$7</f>
        <v>#DIV/0!</v>
      </c>
      <c r="I161" s="445"/>
      <c r="J161" s="445"/>
      <c r="K161" s="424"/>
      <c r="L161" s="38"/>
      <c r="M161" s="46"/>
      <c r="N161" s="46"/>
      <c r="O161" s="508"/>
      <c r="P161" s="38"/>
      <c r="Q161" s="38"/>
      <c r="R161" s="38"/>
      <c r="S161" s="38"/>
      <c r="T161" s="38"/>
    </row>
    <row r="162" spans="1:20" ht="16.5" hidden="1" outlineLevel="1" x14ac:dyDescent="0.3">
      <c r="A162" s="571"/>
      <c r="B162" s="100" t="s">
        <v>204</v>
      </c>
      <c r="C162" s="109"/>
      <c r="D162" s="430"/>
      <c r="E162" s="59"/>
      <c r="F162" s="352">
        <f>C162*0.0001944</f>
        <v>0</v>
      </c>
      <c r="G162" s="344" t="e">
        <f>C162/Samantekt!$G$7</f>
        <v>#DIV/0!</v>
      </c>
      <c r="H162" s="55" t="e">
        <f>F162/Samantekt!$G$7</f>
        <v>#DIV/0!</v>
      </c>
      <c r="I162" s="445"/>
      <c r="J162" s="445"/>
      <c r="K162" s="424"/>
      <c r="L162" s="38"/>
      <c r="M162" s="46"/>
      <c r="N162" s="46"/>
      <c r="O162" s="508"/>
      <c r="P162" s="38"/>
      <c r="Q162" s="38"/>
      <c r="R162" s="38"/>
      <c r="S162" s="38"/>
      <c r="T162" s="38"/>
    </row>
    <row r="163" spans="1:20" ht="16.5" hidden="1" outlineLevel="1" x14ac:dyDescent="0.3">
      <c r="A163" s="571"/>
      <c r="B163" s="100" t="s">
        <v>213</v>
      </c>
      <c r="C163" s="430"/>
      <c r="D163" s="120"/>
      <c r="E163" s="59"/>
      <c r="F163" s="353">
        <f>D163*0.0000101</f>
        <v>0</v>
      </c>
      <c r="G163" s="344" t="e">
        <f>C163/Samantekt!$G$7</f>
        <v>#DIV/0!</v>
      </c>
      <c r="H163" s="55" t="e">
        <f>F163/Samantekt!$G$7</f>
        <v>#DIV/0!</v>
      </c>
      <c r="I163" s="445"/>
      <c r="J163" s="445"/>
      <c r="K163" s="424"/>
      <c r="L163" s="518"/>
      <c r="M163" s="46"/>
      <c r="N163" s="46"/>
      <c r="O163" s="508"/>
      <c r="P163" s="38"/>
      <c r="Q163" s="38"/>
      <c r="R163" s="38"/>
      <c r="S163" s="38"/>
      <c r="T163" s="38"/>
    </row>
    <row r="164" spans="1:20" ht="16.5" hidden="1" outlineLevel="1" x14ac:dyDescent="0.3">
      <c r="A164" s="571"/>
      <c r="B164" s="99" t="s">
        <v>202</v>
      </c>
      <c r="C164" s="346"/>
      <c r="D164" s="120"/>
      <c r="E164" s="431"/>
      <c r="F164" s="352">
        <v>0</v>
      </c>
      <c r="G164" s="344" t="e">
        <f>C164/Samantekt!$G$7</f>
        <v>#DIV/0!</v>
      </c>
      <c r="H164" s="55" t="e">
        <f>F164/Samantekt!$G$7</f>
        <v>#DIV/0!</v>
      </c>
      <c r="I164" s="424"/>
      <c r="J164" s="424"/>
      <c r="K164" s="424"/>
      <c r="L164" s="518"/>
      <c r="M164" s="46"/>
      <c r="N164" s="46"/>
      <c r="O164" s="508"/>
      <c r="P164" s="38"/>
      <c r="Q164" s="38"/>
      <c r="R164" s="38"/>
      <c r="S164" s="38"/>
      <c r="T164" s="38"/>
    </row>
    <row r="165" spans="1:20" ht="16.5" hidden="1" outlineLevel="1" x14ac:dyDescent="0.3">
      <c r="A165" s="571"/>
      <c r="B165" s="99" t="s">
        <v>210</v>
      </c>
      <c r="C165" s="109"/>
      <c r="D165" s="346"/>
      <c r="E165" s="431"/>
      <c r="F165" s="352">
        <f>C165*0.0007777</f>
        <v>0</v>
      </c>
      <c r="G165" s="344" t="e">
        <f>C165/Samantekt!$G$7</f>
        <v>#DIV/0!</v>
      </c>
      <c r="H165" s="55" t="e">
        <f>F165/Samantekt!$G$7</f>
        <v>#DIV/0!</v>
      </c>
      <c r="I165" s="424"/>
      <c r="J165" s="424"/>
      <c r="K165" s="424"/>
      <c r="L165" s="38"/>
      <c r="M165" s="46"/>
      <c r="N165" s="46"/>
      <c r="O165" s="508"/>
      <c r="P165" s="38"/>
      <c r="Q165" s="38"/>
      <c r="R165" s="38"/>
      <c r="S165" s="38"/>
      <c r="T165" s="38"/>
    </row>
    <row r="166" spans="1:20" ht="16.5" hidden="1" outlineLevel="1" x14ac:dyDescent="0.3">
      <c r="A166" s="571"/>
      <c r="B166" s="99" t="s">
        <v>211</v>
      </c>
      <c r="C166" s="346"/>
      <c r="D166" s="109"/>
      <c r="E166" s="431"/>
      <c r="F166" s="352">
        <f>C166*0.0000805</f>
        <v>0</v>
      </c>
      <c r="G166" s="344" t="e">
        <f>C166/Samantekt!$G$7</f>
        <v>#DIV/0!</v>
      </c>
      <c r="H166" s="55" t="e">
        <f>F166/Samantekt!$G$7</f>
        <v>#DIV/0!</v>
      </c>
      <c r="I166" s="424"/>
      <c r="J166" s="424"/>
      <c r="K166" s="424"/>
      <c r="L166" s="38"/>
      <c r="M166" s="46"/>
      <c r="N166" s="46"/>
      <c r="O166" s="508"/>
      <c r="P166" s="38"/>
      <c r="Q166" s="38"/>
      <c r="R166" s="38"/>
      <c r="S166" s="38"/>
      <c r="T166" s="38"/>
    </row>
    <row r="167" spans="1:20" ht="16.5" hidden="1" outlineLevel="1" x14ac:dyDescent="0.3">
      <c r="A167" s="571"/>
      <c r="B167" s="99" t="s">
        <v>214</v>
      </c>
      <c r="C167" s="109"/>
      <c r="D167" s="346"/>
      <c r="E167" s="431"/>
      <c r="F167" s="352">
        <f>C167*0.0003149</f>
        <v>0</v>
      </c>
      <c r="G167" s="344" t="e">
        <f>C167/Samantekt!$G$7</f>
        <v>#DIV/0!</v>
      </c>
      <c r="H167" s="55" t="e">
        <f>F167/Samantekt!$G$7</f>
        <v>#DIV/0!</v>
      </c>
      <c r="I167" s="424"/>
      <c r="J167" s="424"/>
      <c r="K167" s="424"/>
      <c r="L167" s="518"/>
      <c r="M167" s="46"/>
      <c r="N167" s="46"/>
      <c r="O167" s="508"/>
      <c r="P167" s="38"/>
      <c r="Q167" s="38"/>
      <c r="R167" s="38"/>
      <c r="S167" s="38"/>
      <c r="T167" s="38"/>
    </row>
    <row r="168" spans="1:20" ht="16.5" hidden="1" outlineLevel="1" x14ac:dyDescent="0.3">
      <c r="A168" s="571"/>
      <c r="B168" s="99" t="s">
        <v>215</v>
      </c>
      <c r="C168" s="109"/>
      <c r="D168" s="346"/>
      <c r="E168" s="431"/>
      <c r="F168" s="352">
        <f>C168*0.0002592</f>
        <v>0</v>
      </c>
      <c r="G168" s="344" t="e">
        <f>C168/Samantekt!$G$7</f>
        <v>#DIV/0!</v>
      </c>
      <c r="H168" s="55" t="e">
        <f>F168/Samantekt!$G$7</f>
        <v>#DIV/0!</v>
      </c>
      <c r="I168" s="424"/>
      <c r="J168" s="424"/>
      <c r="K168" s="424"/>
      <c r="L168" s="518"/>
      <c r="M168" s="46"/>
      <c r="N168" s="46"/>
      <c r="O168" s="508"/>
      <c r="P168" s="38"/>
      <c r="Q168" s="38"/>
      <c r="R168" s="38"/>
      <c r="S168" s="38"/>
      <c r="T168" s="38"/>
    </row>
    <row r="169" spans="1:20" ht="16.5" hidden="1" outlineLevel="1" x14ac:dyDescent="0.3">
      <c r="A169" s="571"/>
      <c r="B169" s="99" t="s">
        <v>216</v>
      </c>
      <c r="C169" s="109"/>
      <c r="D169" s="346"/>
      <c r="E169" s="431"/>
      <c r="F169" s="352">
        <f>C169*0.0001121</f>
        <v>0</v>
      </c>
      <c r="G169" s="344" t="e">
        <f>C169/Samantekt!$G$7</f>
        <v>#DIV/0!</v>
      </c>
      <c r="H169" s="55" t="e">
        <f>F169/Samantekt!$G$7</f>
        <v>#DIV/0!</v>
      </c>
      <c r="I169" s="424"/>
      <c r="J169" s="424"/>
      <c r="K169" s="424"/>
      <c r="L169" s="38"/>
      <c r="M169" s="46"/>
      <c r="N169" s="46"/>
      <c r="O169" s="508"/>
      <c r="P169" s="38"/>
      <c r="Q169" s="38"/>
      <c r="R169" s="38"/>
      <c r="S169" s="38"/>
      <c r="T169" s="38"/>
    </row>
    <row r="170" spans="1:20" ht="17.25" hidden="1" outlineLevel="1" thickBot="1" x14ac:dyDescent="0.35">
      <c r="A170" s="571"/>
      <c r="B170" s="452" t="s">
        <v>108</v>
      </c>
      <c r="C170" s="375">
        <f>SUM(C157:C169)</f>
        <v>0</v>
      </c>
      <c r="D170" s="441">
        <f>SUM(D157:D169)</f>
        <v>0</v>
      </c>
      <c r="E170" s="442" t="e">
        <f>D170/(C170+D170)</f>
        <v>#DIV/0!</v>
      </c>
      <c r="F170" s="351">
        <f>SUM(F157:F169)</f>
        <v>0</v>
      </c>
      <c r="G170" s="344" t="e">
        <f>C170/Samantekt!$G$7</f>
        <v>#DIV/0!</v>
      </c>
      <c r="H170" s="55" t="e">
        <f>F170/Samantekt!$G$7</f>
        <v>#DIV/0!</v>
      </c>
      <c r="I170" s="445"/>
      <c r="J170" s="424"/>
      <c r="K170" s="429"/>
      <c r="L170" s="518"/>
      <c r="M170" s="38"/>
      <c r="N170" s="38"/>
      <c r="O170" s="46"/>
      <c r="P170" s="508"/>
      <c r="Q170" s="38"/>
      <c r="R170" s="38"/>
      <c r="S170" s="38"/>
      <c r="T170" s="38"/>
    </row>
    <row r="171" spans="1:20" ht="19.5" hidden="1" outlineLevel="1" thickTop="1" x14ac:dyDescent="0.3">
      <c r="A171" s="434"/>
      <c r="B171" s="618" t="s">
        <v>64</v>
      </c>
      <c r="C171" s="618"/>
      <c r="D171" s="618"/>
      <c r="E171" s="618"/>
      <c r="F171" s="618"/>
      <c r="G171" s="618"/>
      <c r="H171" s="618"/>
      <c r="I171" s="618"/>
      <c r="J171" s="618"/>
      <c r="K171" s="618"/>
      <c r="L171" s="38"/>
      <c r="M171" s="38"/>
      <c r="N171" s="38"/>
      <c r="O171" s="46"/>
      <c r="P171" s="508"/>
      <c r="Q171" s="38"/>
      <c r="R171" s="38"/>
      <c r="S171" s="38"/>
      <c r="T171" s="38"/>
    </row>
    <row r="172" spans="1:20" ht="51.75" hidden="1" outlineLevel="1" x14ac:dyDescent="0.35">
      <c r="A172" s="434"/>
      <c r="B172" s="154"/>
      <c r="C172" s="449" t="s">
        <v>179</v>
      </c>
      <c r="D172" s="449" t="s">
        <v>76</v>
      </c>
      <c r="E172" s="438" t="s">
        <v>77</v>
      </c>
      <c r="F172" s="473"/>
      <c r="G172" s="472"/>
      <c r="H172" s="471"/>
      <c r="I172" s="380" t="s">
        <v>244</v>
      </c>
      <c r="J172" s="380" t="s">
        <v>140</v>
      </c>
      <c r="K172" s="409" t="s">
        <v>245</v>
      </c>
      <c r="L172" s="38"/>
      <c r="M172" s="38"/>
      <c r="N172" s="38"/>
      <c r="O172" s="46"/>
      <c r="P172" s="508"/>
      <c r="Q172" s="38"/>
      <c r="R172" s="38"/>
      <c r="S172" s="38"/>
      <c r="T172" s="38"/>
    </row>
    <row r="173" spans="1:20" ht="16.5" hidden="1" outlineLevel="1" x14ac:dyDescent="0.3">
      <c r="A173" s="434"/>
      <c r="B173" s="100" t="s">
        <v>207</v>
      </c>
      <c r="C173" s="450"/>
      <c r="D173" s="447">
        <f>C173*0.00272</f>
        <v>0</v>
      </c>
      <c r="E173" s="454" t="e">
        <f>D173/Samantekt!$G$7</f>
        <v>#DIV/0!</v>
      </c>
      <c r="F173" s="462"/>
      <c r="G173" s="462"/>
      <c r="H173" s="462"/>
      <c r="I173" s="427">
        <f>K138</f>
        <v>0</v>
      </c>
      <c r="J173" s="391" t="e">
        <f>1-((E176)/I173)</f>
        <v>#DIV/0!</v>
      </c>
      <c r="K173" s="474">
        <v>0</v>
      </c>
      <c r="L173" s="38"/>
      <c r="M173" s="38"/>
      <c r="N173" s="38"/>
      <c r="O173" s="46"/>
      <c r="P173" s="508"/>
      <c r="Q173" s="38"/>
      <c r="R173" s="38"/>
      <c r="S173" s="38"/>
      <c r="T173" s="38"/>
    </row>
    <row r="174" spans="1:20" ht="16.5" hidden="1" outlineLevel="1" x14ac:dyDescent="0.3">
      <c r="A174" s="434"/>
      <c r="B174" s="100" t="s">
        <v>64</v>
      </c>
      <c r="C174" s="109"/>
      <c r="D174" s="515"/>
      <c r="E174" s="454" t="e">
        <f>D174/Samantekt!$G$7</f>
        <v>#DIV/0!</v>
      </c>
      <c r="F174" s="433"/>
      <c r="G174" s="433"/>
      <c r="H174" s="437"/>
      <c r="I174" s="445"/>
      <c r="J174" s="424"/>
      <c r="K174" s="424"/>
      <c r="L174" s="38"/>
      <c r="M174" s="38"/>
      <c r="N174" s="38"/>
      <c r="O174" s="46"/>
      <c r="P174" s="508"/>
      <c r="Q174" s="38"/>
      <c r="R174" s="38"/>
      <c r="S174" s="38"/>
      <c r="T174" s="38"/>
    </row>
    <row r="175" spans="1:20" ht="16.5" hidden="1" outlineLevel="1" x14ac:dyDescent="0.3">
      <c r="A175" s="434"/>
      <c r="B175" s="100" t="s">
        <v>64</v>
      </c>
      <c r="C175" s="109"/>
      <c r="D175" s="515"/>
      <c r="E175" s="454" t="e">
        <f>D175/Samantekt!$G$7</f>
        <v>#DIV/0!</v>
      </c>
      <c r="F175" s="433"/>
      <c r="G175" s="433"/>
      <c r="H175" s="437"/>
      <c r="I175" s="445"/>
      <c r="J175" s="424"/>
      <c r="K175" s="424"/>
      <c r="L175" s="38"/>
      <c r="M175" s="38"/>
      <c r="N175" s="38"/>
      <c r="O175" s="46"/>
      <c r="P175" s="508"/>
      <c r="Q175" s="38"/>
      <c r="R175" s="38"/>
      <c r="S175" s="38"/>
      <c r="T175" s="38"/>
    </row>
    <row r="176" spans="1:20" ht="16.5" hidden="1" outlineLevel="1" x14ac:dyDescent="0.3">
      <c r="A176" s="434"/>
      <c r="B176" s="100" t="s">
        <v>108</v>
      </c>
      <c r="C176" s="109"/>
      <c r="D176" s="515">
        <f>SUM(D173:D175)</f>
        <v>0</v>
      </c>
      <c r="E176" s="454" t="e">
        <f>D176/Samantekt!$G$7</f>
        <v>#DIV/0!</v>
      </c>
      <c r="F176" s="433"/>
      <c r="G176" s="433"/>
      <c r="H176" s="437"/>
      <c r="I176" s="445"/>
      <c r="J176" s="424"/>
      <c r="K176" s="424"/>
      <c r="L176" s="38"/>
      <c r="M176" s="38"/>
      <c r="N176" s="38"/>
      <c r="O176" s="46"/>
      <c r="P176" s="508"/>
      <c r="Q176" s="38"/>
      <c r="R176" s="38"/>
      <c r="S176" s="38"/>
      <c r="T176" s="38"/>
    </row>
    <row r="177" spans="1:20" ht="16.5" hidden="1" outlineLevel="1" x14ac:dyDescent="0.3">
      <c r="A177" s="38"/>
    </row>
    <row r="178" spans="1:20" ht="16.5" hidden="1" outlineLevel="1" x14ac:dyDescent="0.3">
      <c r="A178" s="38"/>
    </row>
    <row r="179" spans="1:20" ht="16.5" hidden="1" outlineLevel="1" x14ac:dyDescent="0.3">
      <c r="A179" s="38"/>
    </row>
    <row r="180" spans="1:20" ht="16.5" hidden="1" outlineLevel="1" x14ac:dyDescent="0.3">
      <c r="A180" s="38"/>
    </row>
    <row r="181" spans="1:20" ht="16.5" collapsed="1" x14ac:dyDescent="0.3">
      <c r="A181" s="38"/>
    </row>
    <row r="182" spans="1:20" ht="30" x14ac:dyDescent="0.4">
      <c r="A182" s="150"/>
      <c r="B182" s="513">
        <v>2017</v>
      </c>
      <c r="C182" s="261"/>
      <c r="D182" s="261"/>
      <c r="E182" s="261"/>
      <c r="F182" s="261"/>
      <c r="G182" s="261"/>
      <c r="H182" s="261"/>
      <c r="I182" s="261"/>
      <c r="J182" s="261"/>
      <c r="K182" s="261"/>
      <c r="L182" s="261"/>
      <c r="M182" s="261"/>
      <c r="N182" s="150"/>
      <c r="O182" s="151"/>
      <c r="P182" s="151"/>
      <c r="Q182" s="151"/>
      <c r="R182" s="151"/>
      <c r="S182" s="151"/>
      <c r="T182" s="151"/>
    </row>
    <row r="183" spans="1:20" ht="18" hidden="1" outlineLevel="1" x14ac:dyDescent="0.25">
      <c r="A183" s="571">
        <v>2017</v>
      </c>
      <c r="B183" s="618" t="s">
        <v>45</v>
      </c>
      <c r="C183" s="618"/>
      <c r="D183" s="618"/>
      <c r="E183" s="618"/>
      <c r="F183" s="618"/>
      <c r="G183" s="618"/>
      <c r="H183" s="618"/>
      <c r="I183" s="618"/>
      <c r="J183" s="618"/>
      <c r="K183" s="618"/>
      <c r="L183" s="599" t="s">
        <v>46</v>
      </c>
      <c r="M183" s="599"/>
      <c r="N183" s="599"/>
      <c r="O183" s="599"/>
      <c r="P183" s="599"/>
      <c r="Q183" s="599"/>
      <c r="R183" s="599"/>
      <c r="S183" s="599"/>
      <c r="T183" s="599"/>
    </row>
    <row r="184" spans="1:20" ht="51.75" hidden="1" outlineLevel="1" x14ac:dyDescent="0.35">
      <c r="A184" s="571"/>
      <c r="B184" s="154" t="s">
        <v>206</v>
      </c>
      <c r="C184" s="449" t="s">
        <v>179</v>
      </c>
      <c r="D184" s="449" t="s">
        <v>76</v>
      </c>
      <c r="E184" s="438" t="s">
        <v>77</v>
      </c>
      <c r="F184" s="473"/>
      <c r="G184" s="472"/>
      <c r="H184" s="471"/>
      <c r="I184" s="459"/>
      <c r="J184" s="459"/>
      <c r="K184" s="475"/>
      <c r="L184" s="154" t="s">
        <v>48</v>
      </c>
      <c r="M184" s="160" t="s">
        <v>7</v>
      </c>
      <c r="N184" s="154" t="s">
        <v>208</v>
      </c>
      <c r="O184" s="154" t="s">
        <v>76</v>
      </c>
      <c r="P184" s="159" t="s">
        <v>47</v>
      </c>
      <c r="Q184" s="172" t="s">
        <v>77</v>
      </c>
      <c r="R184" s="380" t="s">
        <v>246</v>
      </c>
      <c r="S184" s="380" t="s">
        <v>140</v>
      </c>
      <c r="T184" s="409" t="s">
        <v>247</v>
      </c>
    </row>
    <row r="185" spans="1:20" ht="16.5" hidden="1" outlineLevel="1" x14ac:dyDescent="0.3">
      <c r="A185" s="571"/>
      <c r="B185" s="100" t="s">
        <v>113</v>
      </c>
      <c r="C185" s="450"/>
      <c r="D185" s="447">
        <f>C185*0.00234</f>
        <v>0</v>
      </c>
      <c r="E185" s="454" t="e">
        <f>D185/Samantekt!$H$7</f>
        <v>#DIV/0!</v>
      </c>
      <c r="F185" s="461"/>
      <c r="G185" s="460"/>
      <c r="H185" s="459"/>
      <c r="I185" s="459"/>
      <c r="J185" s="459"/>
      <c r="K185" s="475"/>
      <c r="L185" s="13" t="s">
        <v>49</v>
      </c>
      <c r="M185" s="109"/>
      <c r="N185" s="120"/>
      <c r="O185" s="514">
        <f>N185/1000</f>
        <v>0</v>
      </c>
      <c r="P185" s="342" t="e">
        <f>M185/Samantekt!$H$7</f>
        <v>#DIV/0!</v>
      </c>
      <c r="Q185" s="55" t="e">
        <f>O185/Samantekt!$H$7</f>
        <v>#DIV/0!</v>
      </c>
      <c r="R185" s="453">
        <f>T150</f>
        <v>0</v>
      </c>
      <c r="S185" s="428" t="e">
        <f>1-((Q185+Q186)/R185)</f>
        <v>#DIV/0!</v>
      </c>
      <c r="T185" s="453">
        <v>0</v>
      </c>
    </row>
    <row r="186" spans="1:20" ht="16.5" hidden="1" outlineLevel="1" x14ac:dyDescent="0.3">
      <c r="A186" s="571"/>
      <c r="B186" s="100" t="s">
        <v>114</v>
      </c>
      <c r="C186" s="109"/>
      <c r="D186" s="352">
        <f>C186*0.00272</f>
        <v>0</v>
      </c>
      <c r="E186" s="454" t="e">
        <f>D186/Samantekt!$H$7</f>
        <v>#DIV/0!</v>
      </c>
      <c r="F186" s="469"/>
      <c r="G186" s="460"/>
      <c r="H186" s="462"/>
      <c r="I186" s="459"/>
      <c r="J186" s="459"/>
      <c r="K186" s="475"/>
      <c r="L186" s="15" t="s">
        <v>50</v>
      </c>
      <c r="M186" s="109"/>
      <c r="N186" s="120"/>
      <c r="O186" s="514">
        <f t="shared" ref="O186" si="5">N186/1000</f>
        <v>0</v>
      </c>
      <c r="P186" s="342" t="e">
        <f>M186/Samantekt!$H$7</f>
        <v>#DIV/0!</v>
      </c>
      <c r="Q186" s="55" t="e">
        <f>O186/Samantekt!$H$7</f>
        <v>#DIV/0!</v>
      </c>
      <c r="R186" s="423"/>
      <c r="S186" s="423"/>
      <c r="T186" s="423"/>
    </row>
    <row r="187" spans="1:20" ht="16.5" hidden="1" outlineLevel="1" x14ac:dyDescent="0.3">
      <c r="A187" s="571"/>
      <c r="B187" s="100" t="s">
        <v>209</v>
      </c>
      <c r="C187" s="430"/>
      <c r="D187" s="353">
        <v>0</v>
      </c>
      <c r="E187" s="455">
        <f>D187</f>
        <v>0</v>
      </c>
      <c r="F187" s="470"/>
      <c r="G187" s="463"/>
      <c r="H187" s="458"/>
      <c r="I187" s="459"/>
      <c r="J187" s="459"/>
      <c r="K187" s="475"/>
      <c r="L187" s="13"/>
      <c r="M187" s="109"/>
      <c r="N187" s="120"/>
      <c r="O187" s="514"/>
      <c r="P187" s="342" t="e">
        <f>M187/Samantekt!$H$7</f>
        <v>#DIV/0!</v>
      </c>
      <c r="Q187" s="55" t="e">
        <f>O187/Samantekt!$H$7</f>
        <v>#DIV/0!</v>
      </c>
      <c r="R187" s="423"/>
      <c r="S187" s="423"/>
      <c r="T187" s="423"/>
    </row>
    <row r="188" spans="1:20" ht="17.25" hidden="1" outlineLevel="1" thickBot="1" x14ac:dyDescent="0.35">
      <c r="A188" s="571"/>
      <c r="B188" s="443" t="s">
        <v>64</v>
      </c>
      <c r="C188" s="109"/>
      <c r="D188" s="439"/>
      <c r="E188" s="456"/>
      <c r="F188" s="468"/>
      <c r="G188" s="457"/>
      <c r="H188" s="458"/>
      <c r="I188" s="459"/>
      <c r="J188" s="459"/>
      <c r="K188" s="475"/>
      <c r="L188" s="226"/>
      <c r="M188" s="350">
        <f>SUM(M185:M187)</f>
        <v>0</v>
      </c>
      <c r="N188" s="350"/>
      <c r="O188" s="349">
        <f>SUM(O185:O187)</f>
        <v>0</v>
      </c>
      <c r="P188" s="342" t="e">
        <f>M188/Samantekt!$H$7</f>
        <v>#DIV/0!</v>
      </c>
      <c r="Q188" s="55" t="e">
        <f>O188/Samantekt!$H$7</f>
        <v>#DIV/0!</v>
      </c>
      <c r="R188" s="425"/>
      <c r="S188" s="429"/>
      <c r="T188" s="426"/>
    </row>
    <row r="189" spans="1:20" ht="18" hidden="1" outlineLevel="1" thickTop="1" thickBot="1" x14ac:dyDescent="0.35">
      <c r="A189" s="571"/>
      <c r="B189" s="371" t="s">
        <v>108</v>
      </c>
      <c r="C189" s="350">
        <f>SUM(C185:C188)</f>
        <v>0</v>
      </c>
      <c r="D189" s="440">
        <f>SUM(D185:D188)</f>
        <v>0</v>
      </c>
      <c r="E189" s="467" t="e">
        <f>D189/Samantekt!#REF!</f>
        <v>#REF!</v>
      </c>
      <c r="F189" s="439"/>
      <c r="G189" s="466"/>
      <c r="H189" s="464"/>
      <c r="I189" s="459"/>
      <c r="J189" s="459"/>
      <c r="K189" s="475"/>
      <c r="L189" s="38"/>
      <c r="M189" s="46"/>
      <c r="N189" s="46"/>
      <c r="O189" s="508"/>
      <c r="P189" s="38"/>
      <c r="Q189" s="38"/>
      <c r="R189" s="38"/>
      <c r="S189" s="38"/>
      <c r="T189" s="38"/>
    </row>
    <row r="190" spans="1:20" ht="17.25" hidden="1" outlineLevel="1" thickTop="1" x14ac:dyDescent="0.3">
      <c r="A190" s="571"/>
      <c r="B190" s="434"/>
      <c r="C190" s="434"/>
      <c r="D190" s="434"/>
      <c r="E190" s="434"/>
      <c r="F190" s="435"/>
      <c r="G190" s="434"/>
      <c r="H190" s="465"/>
      <c r="I190" s="436"/>
      <c r="J190" s="436"/>
      <c r="K190" s="436"/>
      <c r="L190" s="21"/>
      <c r="M190" s="21"/>
      <c r="N190" s="21"/>
      <c r="O190" s="633" t="s">
        <v>93</v>
      </c>
      <c r="P190" s="633"/>
      <c r="Q190" s="633"/>
      <c r="R190" s="633"/>
      <c r="S190" s="38"/>
      <c r="T190" s="38"/>
    </row>
    <row r="191" spans="1:20" ht="51.75" hidden="1" outlineLevel="1" x14ac:dyDescent="0.35">
      <c r="A191" s="571"/>
      <c r="B191" s="154" t="s">
        <v>205</v>
      </c>
      <c r="C191" s="448" t="s">
        <v>180</v>
      </c>
      <c r="D191" s="449" t="s">
        <v>125</v>
      </c>
      <c r="E191" s="289" t="s">
        <v>181</v>
      </c>
      <c r="F191" s="284" t="s">
        <v>76</v>
      </c>
      <c r="G191" s="257" t="s">
        <v>47</v>
      </c>
      <c r="H191" s="438" t="s">
        <v>77</v>
      </c>
      <c r="I191" s="380" t="s">
        <v>246</v>
      </c>
      <c r="J191" s="380" t="s">
        <v>140</v>
      </c>
      <c r="K191" s="409" t="s">
        <v>247</v>
      </c>
      <c r="L191" s="38"/>
      <c r="M191" s="38"/>
      <c r="N191" s="38"/>
      <c r="O191" s="633"/>
      <c r="P191" s="633"/>
      <c r="Q191" s="633"/>
      <c r="R191" s="633"/>
      <c r="S191" s="38"/>
      <c r="T191" s="38"/>
    </row>
    <row r="192" spans="1:20" ht="16.5" hidden="1" outlineLevel="1" x14ac:dyDescent="0.3">
      <c r="A192" s="571"/>
      <c r="B192" s="99" t="s">
        <v>200</v>
      </c>
      <c r="C192" s="450"/>
      <c r="D192" s="451"/>
      <c r="E192" s="354"/>
      <c r="F192" s="352">
        <f>C192*0.0002242</f>
        <v>0</v>
      </c>
      <c r="G192" s="344" t="e">
        <f>C192/Samantekt!$H$7</f>
        <v>#DIV/0!</v>
      </c>
      <c r="H192" s="55" t="e">
        <f>F192/Samantekt!$H$7</f>
        <v>#DIV/0!</v>
      </c>
      <c r="I192" s="427">
        <f>K157</f>
        <v>0</v>
      </c>
      <c r="J192" s="391" t="e">
        <f>1-((E189+H205)/I192)</f>
        <v>#REF!</v>
      </c>
      <c r="K192" s="474">
        <v>0</v>
      </c>
      <c r="L192" s="518"/>
      <c r="M192" s="46"/>
      <c r="N192" s="46"/>
      <c r="O192" s="508"/>
      <c r="P192" s="38"/>
      <c r="Q192" s="38"/>
      <c r="R192" s="38"/>
      <c r="S192" s="38"/>
      <c r="T192" s="38"/>
    </row>
    <row r="193" spans="1:20" ht="16.5" hidden="1" outlineLevel="1" x14ac:dyDescent="0.3">
      <c r="A193" s="571"/>
      <c r="B193" s="99" t="s">
        <v>201</v>
      </c>
      <c r="C193" s="450"/>
      <c r="D193" s="451"/>
      <c r="E193" s="354"/>
      <c r="F193" s="352">
        <f>C193*0.0001944</f>
        <v>0</v>
      </c>
      <c r="G193" s="344" t="e">
        <f>C193/Samantekt!$H$7</f>
        <v>#DIV/0!</v>
      </c>
      <c r="H193" s="55" t="e">
        <f>F193/Samantekt!$H$7</f>
        <v>#DIV/0!</v>
      </c>
      <c r="I193" s="445"/>
      <c r="J193" s="446"/>
      <c r="K193" s="444"/>
      <c r="L193" s="518"/>
      <c r="M193" s="46"/>
      <c r="N193" s="46"/>
      <c r="O193" s="508"/>
      <c r="P193" s="38"/>
      <c r="Q193" s="38"/>
      <c r="R193" s="38"/>
      <c r="S193" s="38"/>
      <c r="T193" s="38"/>
    </row>
    <row r="194" spans="1:20" ht="16.5" hidden="1" outlineLevel="1" x14ac:dyDescent="0.3">
      <c r="A194" s="571"/>
      <c r="B194" s="99" t="s">
        <v>199</v>
      </c>
      <c r="C194" s="346"/>
      <c r="D194" s="120"/>
      <c r="E194" s="66"/>
      <c r="F194" s="353">
        <v>0</v>
      </c>
      <c r="G194" s="344" t="e">
        <f>C194/Samantekt!$H$7</f>
        <v>#DIV/0!</v>
      </c>
      <c r="H194" s="55" t="e">
        <f>F194/Samantekt!$H$7</f>
        <v>#DIV/0!</v>
      </c>
      <c r="I194" s="445"/>
      <c r="J194" s="446"/>
      <c r="K194" s="444"/>
      <c r="L194" s="38"/>
      <c r="M194" s="46"/>
      <c r="N194" s="46"/>
      <c r="O194" s="508"/>
      <c r="P194" s="38"/>
      <c r="Q194" s="38"/>
      <c r="R194" s="38"/>
      <c r="S194" s="38"/>
      <c r="T194" s="38"/>
    </row>
    <row r="195" spans="1:20" ht="16.5" hidden="1" outlineLevel="1" x14ac:dyDescent="0.3">
      <c r="A195" s="571"/>
      <c r="B195" s="99" t="s">
        <v>212</v>
      </c>
      <c r="C195" s="346"/>
      <c r="D195" s="120"/>
      <c r="E195" s="66"/>
      <c r="F195" s="353">
        <f>D195*0.0000101</f>
        <v>0</v>
      </c>
      <c r="G195" s="344" t="e">
        <f>C195/Samantekt!$H$7</f>
        <v>#DIV/0!</v>
      </c>
      <c r="H195" s="55" t="e">
        <f>F195/Samantekt!$H$7</f>
        <v>#DIV/0!</v>
      </c>
      <c r="I195" s="445"/>
      <c r="J195" s="446"/>
      <c r="K195" s="444"/>
      <c r="L195" s="38"/>
      <c r="M195" s="46"/>
      <c r="N195" s="46"/>
      <c r="O195" s="508"/>
      <c r="P195" s="38"/>
      <c r="Q195" s="38"/>
      <c r="R195" s="38"/>
      <c r="S195" s="38"/>
      <c r="T195" s="38"/>
    </row>
    <row r="196" spans="1:20" ht="16.5" hidden="1" outlineLevel="1" x14ac:dyDescent="0.3">
      <c r="A196" s="571"/>
      <c r="B196" s="100" t="s">
        <v>203</v>
      </c>
      <c r="C196" s="109"/>
      <c r="D196" s="430"/>
      <c r="E196" s="59"/>
      <c r="F196" s="352">
        <f>C196*0.0002242</f>
        <v>0</v>
      </c>
      <c r="G196" s="344" t="e">
        <f>C196/Samantekt!$H$7</f>
        <v>#DIV/0!</v>
      </c>
      <c r="H196" s="55" t="e">
        <f>F196/Samantekt!$H$7</f>
        <v>#DIV/0!</v>
      </c>
      <c r="I196" s="445"/>
      <c r="J196" s="445"/>
      <c r="K196" s="424"/>
      <c r="L196" s="38"/>
      <c r="M196" s="46"/>
      <c r="N196" s="46"/>
      <c r="O196" s="508"/>
      <c r="P196" s="38"/>
      <c r="Q196" s="38"/>
      <c r="R196" s="38"/>
      <c r="S196" s="38"/>
      <c r="T196" s="38"/>
    </row>
    <row r="197" spans="1:20" ht="16.5" hidden="1" outlineLevel="1" x14ac:dyDescent="0.3">
      <c r="A197" s="571"/>
      <c r="B197" s="100" t="s">
        <v>204</v>
      </c>
      <c r="C197" s="109"/>
      <c r="D197" s="430"/>
      <c r="E197" s="59"/>
      <c r="F197" s="352">
        <f>C197*0.0001944</f>
        <v>0</v>
      </c>
      <c r="G197" s="344" t="e">
        <f>C197/Samantekt!$H$7</f>
        <v>#DIV/0!</v>
      </c>
      <c r="H197" s="55" t="e">
        <f>F197/Samantekt!$H$7</f>
        <v>#DIV/0!</v>
      </c>
      <c r="I197" s="445"/>
      <c r="J197" s="445"/>
      <c r="K197" s="424"/>
      <c r="L197" s="38"/>
      <c r="M197" s="46"/>
      <c r="N197" s="46"/>
      <c r="O197" s="508"/>
      <c r="P197" s="38"/>
      <c r="Q197" s="38"/>
      <c r="R197" s="38"/>
      <c r="S197" s="38"/>
      <c r="T197" s="38"/>
    </row>
    <row r="198" spans="1:20" ht="16.5" hidden="1" outlineLevel="1" x14ac:dyDescent="0.3">
      <c r="A198" s="571"/>
      <c r="B198" s="100" t="s">
        <v>213</v>
      </c>
      <c r="C198" s="430"/>
      <c r="D198" s="120"/>
      <c r="E198" s="59"/>
      <c r="F198" s="353">
        <f>D198*0.0000101</f>
        <v>0</v>
      </c>
      <c r="G198" s="344" t="e">
        <f>C198/Samantekt!$H$7</f>
        <v>#DIV/0!</v>
      </c>
      <c r="H198" s="55" t="e">
        <f>F198/Samantekt!$H$7</f>
        <v>#DIV/0!</v>
      </c>
      <c r="I198" s="445"/>
      <c r="J198" s="445"/>
      <c r="K198" s="424"/>
      <c r="L198" s="518"/>
      <c r="M198" s="46"/>
      <c r="N198" s="46"/>
      <c r="O198" s="508"/>
      <c r="P198" s="38"/>
      <c r="Q198" s="38"/>
      <c r="R198" s="38"/>
      <c r="S198" s="38"/>
      <c r="T198" s="38"/>
    </row>
    <row r="199" spans="1:20" ht="16.5" hidden="1" outlineLevel="1" x14ac:dyDescent="0.3">
      <c r="A199" s="571"/>
      <c r="B199" s="99" t="s">
        <v>202</v>
      </c>
      <c r="C199" s="346"/>
      <c r="D199" s="120"/>
      <c r="E199" s="431"/>
      <c r="F199" s="352">
        <v>0</v>
      </c>
      <c r="G199" s="344" t="e">
        <f>C199/Samantekt!$H$7</f>
        <v>#DIV/0!</v>
      </c>
      <c r="H199" s="55" t="e">
        <f>F199/Samantekt!$H$7</f>
        <v>#DIV/0!</v>
      </c>
      <c r="I199" s="424"/>
      <c r="J199" s="424"/>
      <c r="K199" s="424"/>
      <c r="L199" s="518"/>
      <c r="M199" s="46"/>
      <c r="N199" s="46"/>
      <c r="O199" s="508"/>
      <c r="P199" s="38"/>
      <c r="Q199" s="38"/>
      <c r="R199" s="38"/>
      <c r="S199" s="38"/>
      <c r="T199" s="38"/>
    </row>
    <row r="200" spans="1:20" ht="16.5" hidden="1" outlineLevel="1" x14ac:dyDescent="0.3">
      <c r="A200" s="571"/>
      <c r="B200" s="99" t="s">
        <v>210</v>
      </c>
      <c r="C200" s="109"/>
      <c r="D200" s="346"/>
      <c r="E200" s="431"/>
      <c r="F200" s="352">
        <f>C200*0.0007777</f>
        <v>0</v>
      </c>
      <c r="G200" s="344" t="e">
        <f>C200/Samantekt!$H$7</f>
        <v>#DIV/0!</v>
      </c>
      <c r="H200" s="55" t="e">
        <f>F200/Samantekt!$H$7</f>
        <v>#DIV/0!</v>
      </c>
      <c r="I200" s="424"/>
      <c r="J200" s="424"/>
      <c r="K200" s="424"/>
      <c r="L200" s="38"/>
      <c r="M200" s="46"/>
      <c r="N200" s="46"/>
      <c r="O200" s="508"/>
      <c r="P200" s="38"/>
      <c r="Q200" s="38"/>
      <c r="R200" s="38"/>
      <c r="S200" s="38"/>
      <c r="T200" s="38"/>
    </row>
    <row r="201" spans="1:20" ht="16.5" hidden="1" outlineLevel="1" x14ac:dyDescent="0.3">
      <c r="A201" s="571"/>
      <c r="B201" s="99" t="s">
        <v>211</v>
      </c>
      <c r="C201" s="346"/>
      <c r="D201" s="109"/>
      <c r="E201" s="431"/>
      <c r="F201" s="352">
        <f>C201*0.0000805</f>
        <v>0</v>
      </c>
      <c r="G201" s="344" t="e">
        <f>C201/Samantekt!$H$7</f>
        <v>#DIV/0!</v>
      </c>
      <c r="H201" s="55" t="e">
        <f>F201/Samantekt!$H$7</f>
        <v>#DIV/0!</v>
      </c>
      <c r="I201" s="424"/>
      <c r="J201" s="424"/>
      <c r="K201" s="424"/>
      <c r="L201" s="38"/>
      <c r="M201" s="46"/>
      <c r="N201" s="46"/>
      <c r="O201" s="508"/>
      <c r="P201" s="38"/>
      <c r="Q201" s="38"/>
      <c r="R201" s="38"/>
      <c r="S201" s="38"/>
      <c r="T201" s="38"/>
    </row>
    <row r="202" spans="1:20" ht="16.5" hidden="1" outlineLevel="1" x14ac:dyDescent="0.3">
      <c r="A202" s="571"/>
      <c r="B202" s="99" t="s">
        <v>214</v>
      </c>
      <c r="C202" s="109"/>
      <c r="D202" s="346"/>
      <c r="E202" s="431"/>
      <c r="F202" s="352">
        <f>C202*0.0003149</f>
        <v>0</v>
      </c>
      <c r="G202" s="344" t="e">
        <f>C202/Samantekt!$H$7</f>
        <v>#DIV/0!</v>
      </c>
      <c r="H202" s="55" t="e">
        <f>F202/Samantekt!$H$7</f>
        <v>#DIV/0!</v>
      </c>
      <c r="I202" s="424"/>
      <c r="J202" s="424"/>
      <c r="K202" s="424"/>
      <c r="L202" s="518"/>
      <c r="M202" s="46"/>
      <c r="N202" s="46"/>
      <c r="O202" s="508"/>
      <c r="P202" s="38"/>
      <c r="Q202" s="38"/>
      <c r="R202" s="38"/>
      <c r="S202" s="38"/>
      <c r="T202" s="38"/>
    </row>
    <row r="203" spans="1:20" ht="16.5" hidden="1" outlineLevel="1" x14ac:dyDescent="0.3">
      <c r="A203" s="571"/>
      <c r="B203" s="99" t="s">
        <v>215</v>
      </c>
      <c r="C203" s="109"/>
      <c r="D203" s="346"/>
      <c r="E203" s="431"/>
      <c r="F203" s="352">
        <f>C203*0.0002592</f>
        <v>0</v>
      </c>
      <c r="G203" s="344" t="e">
        <f>C203/Samantekt!$H$7</f>
        <v>#DIV/0!</v>
      </c>
      <c r="H203" s="55" t="e">
        <f>F203/Samantekt!$H$7</f>
        <v>#DIV/0!</v>
      </c>
      <c r="I203" s="424"/>
      <c r="J203" s="424"/>
      <c r="K203" s="424"/>
      <c r="L203" s="518"/>
      <c r="M203" s="46"/>
      <c r="N203" s="46"/>
      <c r="O203" s="508"/>
      <c r="P203" s="38"/>
      <c r="Q203" s="38"/>
      <c r="R203" s="38"/>
      <c r="S203" s="38"/>
      <c r="T203" s="38"/>
    </row>
    <row r="204" spans="1:20" ht="16.5" hidden="1" outlineLevel="1" x14ac:dyDescent="0.3">
      <c r="A204" s="571"/>
      <c r="B204" s="99" t="s">
        <v>216</v>
      </c>
      <c r="C204" s="109"/>
      <c r="D204" s="346"/>
      <c r="E204" s="431"/>
      <c r="F204" s="352">
        <f>C204*0.0001121</f>
        <v>0</v>
      </c>
      <c r="G204" s="344" t="e">
        <f>C204/Samantekt!$H$7</f>
        <v>#DIV/0!</v>
      </c>
      <c r="H204" s="55" t="e">
        <f>F204/Samantekt!$H$7</f>
        <v>#DIV/0!</v>
      </c>
      <c r="I204" s="424"/>
      <c r="J204" s="424"/>
      <c r="K204" s="424"/>
      <c r="L204" s="38"/>
      <c r="M204" s="46"/>
      <c r="N204" s="46"/>
      <c r="O204" s="508"/>
      <c r="P204" s="38"/>
      <c r="Q204" s="38"/>
      <c r="R204" s="38"/>
      <c r="S204" s="38"/>
      <c r="T204" s="38"/>
    </row>
    <row r="205" spans="1:20" ht="17.25" hidden="1" outlineLevel="1" thickBot="1" x14ac:dyDescent="0.35">
      <c r="A205" s="571"/>
      <c r="B205" s="452" t="s">
        <v>108</v>
      </c>
      <c r="C205" s="375">
        <f>SUM(C192:C204)</f>
        <v>0</v>
      </c>
      <c r="D205" s="441">
        <f>SUM(D192:D204)</f>
        <v>0</v>
      </c>
      <c r="E205" s="442" t="e">
        <f>D205/(C205+D205)</f>
        <v>#DIV/0!</v>
      </c>
      <c r="F205" s="351">
        <f>SUM(F192:F204)</f>
        <v>0</v>
      </c>
      <c r="G205" s="344" t="e">
        <f>C205/Samantekt!$H$7</f>
        <v>#DIV/0!</v>
      </c>
      <c r="H205" s="55" t="e">
        <f>F205/Samantekt!$H$7</f>
        <v>#DIV/0!</v>
      </c>
      <c r="I205" s="445"/>
      <c r="J205" s="424"/>
      <c r="K205" s="429"/>
      <c r="L205" s="518"/>
      <c r="M205" s="38"/>
      <c r="N205" s="38"/>
      <c r="O205" s="46"/>
      <c r="P205" s="508"/>
      <c r="Q205" s="38"/>
      <c r="R205" s="38"/>
      <c r="S205" s="38"/>
      <c r="T205" s="38"/>
    </row>
    <row r="206" spans="1:20" ht="19.5" hidden="1" outlineLevel="1" thickTop="1" x14ac:dyDescent="0.3">
      <c r="A206" s="434"/>
      <c r="B206" s="618" t="s">
        <v>64</v>
      </c>
      <c r="C206" s="618"/>
      <c r="D206" s="618"/>
      <c r="E206" s="618"/>
      <c r="F206" s="618"/>
      <c r="G206" s="618"/>
      <c r="H206" s="618"/>
      <c r="I206" s="618"/>
      <c r="J206" s="618"/>
      <c r="K206" s="618"/>
      <c r="L206" s="38"/>
      <c r="M206" s="38"/>
      <c r="N206" s="38"/>
      <c r="O206" s="46"/>
      <c r="P206" s="508"/>
      <c r="Q206" s="38"/>
      <c r="R206" s="38"/>
      <c r="S206" s="38"/>
      <c r="T206" s="38"/>
    </row>
    <row r="207" spans="1:20" ht="51.75" hidden="1" outlineLevel="1" x14ac:dyDescent="0.35">
      <c r="A207" s="434"/>
      <c r="B207" s="154"/>
      <c r="C207" s="449" t="s">
        <v>179</v>
      </c>
      <c r="D207" s="449" t="s">
        <v>76</v>
      </c>
      <c r="E207" s="438" t="s">
        <v>77</v>
      </c>
      <c r="F207" s="473"/>
      <c r="G207" s="472"/>
      <c r="H207" s="471"/>
      <c r="I207" s="380" t="s">
        <v>246</v>
      </c>
      <c r="J207" s="380" t="s">
        <v>140</v>
      </c>
      <c r="K207" s="409" t="s">
        <v>247</v>
      </c>
      <c r="L207" s="38"/>
      <c r="M207" s="38"/>
      <c r="N207" s="38"/>
      <c r="O207" s="46"/>
      <c r="P207" s="508"/>
      <c r="Q207" s="38"/>
      <c r="R207" s="38"/>
      <c r="S207" s="38"/>
      <c r="T207" s="38"/>
    </row>
    <row r="208" spans="1:20" ht="16.5" hidden="1" outlineLevel="1" x14ac:dyDescent="0.3">
      <c r="A208" s="434"/>
      <c r="B208" s="100" t="s">
        <v>207</v>
      </c>
      <c r="C208" s="450"/>
      <c r="D208" s="447">
        <f>C208*0.00272</f>
        <v>0</v>
      </c>
      <c r="E208" s="454" t="e">
        <f>D208/Samantekt!$H$7</f>
        <v>#DIV/0!</v>
      </c>
      <c r="F208" s="462"/>
      <c r="G208" s="462"/>
      <c r="H208" s="462"/>
      <c r="I208" s="427">
        <f>K173</f>
        <v>0</v>
      </c>
      <c r="J208" s="391" t="e">
        <f>1-((E211)/I208)</f>
        <v>#DIV/0!</v>
      </c>
      <c r="K208" s="474">
        <v>0</v>
      </c>
      <c r="L208" s="38"/>
      <c r="M208" s="38"/>
      <c r="N208" s="38"/>
      <c r="O208" s="46"/>
      <c r="P208" s="508"/>
      <c r="Q208" s="38"/>
      <c r="R208" s="38"/>
      <c r="S208" s="38"/>
      <c r="T208" s="38"/>
    </row>
    <row r="209" spans="1:20" ht="16.5" hidden="1" outlineLevel="1" x14ac:dyDescent="0.3">
      <c r="A209" s="434"/>
      <c r="B209" s="100" t="s">
        <v>64</v>
      </c>
      <c r="C209" s="109"/>
      <c r="D209" s="515"/>
      <c r="E209" s="454" t="e">
        <f>D209/Samantekt!$H$7</f>
        <v>#DIV/0!</v>
      </c>
      <c r="F209" s="433"/>
      <c r="G209" s="433"/>
      <c r="H209" s="437"/>
      <c r="I209" s="445"/>
      <c r="J209" s="424"/>
      <c r="K209" s="424"/>
      <c r="L209" s="38"/>
      <c r="M209" s="38"/>
      <c r="N209" s="38"/>
      <c r="O209" s="46"/>
      <c r="P209" s="508"/>
      <c r="Q209" s="38"/>
      <c r="R209" s="38"/>
      <c r="S209" s="38"/>
      <c r="T209" s="38"/>
    </row>
    <row r="210" spans="1:20" ht="16.5" hidden="1" outlineLevel="1" x14ac:dyDescent="0.3">
      <c r="A210" s="434"/>
      <c r="B210" s="100" t="s">
        <v>64</v>
      </c>
      <c r="C210" s="109"/>
      <c r="D210" s="515"/>
      <c r="E210" s="454" t="e">
        <f>D210/Samantekt!$H$7</f>
        <v>#DIV/0!</v>
      </c>
      <c r="F210" s="433"/>
      <c r="G210" s="433"/>
      <c r="H210" s="437"/>
      <c r="I210" s="445"/>
      <c r="J210" s="424"/>
      <c r="K210" s="424"/>
      <c r="L210" s="38"/>
      <c r="M210" s="38"/>
      <c r="N210" s="38"/>
      <c r="O210" s="46"/>
      <c r="P210" s="508"/>
      <c r="Q210" s="38"/>
      <c r="R210" s="38"/>
      <c r="S210" s="38"/>
      <c r="T210" s="38"/>
    </row>
    <row r="211" spans="1:20" ht="16.5" hidden="1" outlineLevel="1" x14ac:dyDescent="0.3">
      <c r="A211" s="434"/>
      <c r="B211" s="100" t="s">
        <v>108</v>
      </c>
      <c r="C211" s="109"/>
      <c r="D211" s="515">
        <f>SUM(D208:D210)</f>
        <v>0</v>
      </c>
      <c r="E211" s="454" t="e">
        <f>D211/Samantekt!$H$7</f>
        <v>#DIV/0!</v>
      </c>
      <c r="F211" s="433"/>
      <c r="G211" s="433"/>
      <c r="H211" s="437"/>
      <c r="I211" s="445"/>
      <c r="J211" s="424"/>
      <c r="K211" s="424"/>
      <c r="L211" s="38"/>
      <c r="M211" s="38"/>
      <c r="N211" s="38"/>
      <c r="O211" s="46"/>
      <c r="P211" s="508"/>
      <c r="Q211" s="38"/>
      <c r="R211" s="38"/>
      <c r="S211" s="38"/>
      <c r="T211" s="38"/>
    </row>
    <row r="212" spans="1:20" ht="16.5" hidden="1" outlineLevel="1" x14ac:dyDescent="0.3">
      <c r="A212" s="38"/>
    </row>
    <row r="213" spans="1:20" ht="16.5" hidden="1" outlineLevel="1" x14ac:dyDescent="0.3">
      <c r="A213" s="38"/>
    </row>
    <row r="214" spans="1:20" ht="16.5" hidden="1" outlineLevel="1" x14ac:dyDescent="0.3">
      <c r="A214" s="38"/>
    </row>
    <row r="215" spans="1:20" ht="16.5" hidden="1" outlineLevel="1" x14ac:dyDescent="0.3">
      <c r="A215" s="38"/>
    </row>
    <row r="216" spans="1:20" ht="16.5" collapsed="1" x14ac:dyDescent="0.3">
      <c r="A216" s="38"/>
    </row>
    <row r="217" spans="1:20" ht="30" x14ac:dyDescent="0.4">
      <c r="A217" s="150"/>
      <c r="B217" s="513">
        <v>2018</v>
      </c>
      <c r="C217" s="261"/>
      <c r="D217" s="261"/>
      <c r="E217" s="261"/>
      <c r="F217" s="261"/>
      <c r="G217" s="261"/>
      <c r="H217" s="261"/>
      <c r="I217" s="261"/>
      <c r="J217" s="261"/>
      <c r="K217" s="261"/>
      <c r="L217" s="261"/>
      <c r="M217" s="261"/>
      <c r="N217" s="150"/>
      <c r="O217" s="151"/>
      <c r="P217" s="151"/>
      <c r="Q217" s="151"/>
      <c r="R217" s="151"/>
      <c r="S217" s="151"/>
      <c r="T217" s="151"/>
    </row>
    <row r="218" spans="1:20" ht="18" hidden="1" outlineLevel="1" x14ac:dyDescent="0.25">
      <c r="A218" s="571">
        <v>2018</v>
      </c>
      <c r="B218" s="618" t="s">
        <v>45</v>
      </c>
      <c r="C218" s="618"/>
      <c r="D218" s="618"/>
      <c r="E218" s="618"/>
      <c r="F218" s="618"/>
      <c r="G218" s="618"/>
      <c r="H218" s="618"/>
      <c r="I218" s="618"/>
      <c r="J218" s="618"/>
      <c r="K218" s="618"/>
      <c r="L218" s="599" t="s">
        <v>46</v>
      </c>
      <c r="M218" s="599"/>
      <c r="N218" s="599"/>
      <c r="O218" s="599"/>
      <c r="P218" s="599"/>
      <c r="Q218" s="599"/>
      <c r="R218" s="599"/>
      <c r="S218" s="599"/>
      <c r="T218" s="599"/>
    </row>
    <row r="219" spans="1:20" ht="51.75" hidden="1" outlineLevel="1" x14ac:dyDescent="0.35">
      <c r="A219" s="571"/>
      <c r="B219" s="154" t="s">
        <v>206</v>
      </c>
      <c r="C219" s="449" t="s">
        <v>179</v>
      </c>
      <c r="D219" s="449" t="s">
        <v>76</v>
      </c>
      <c r="E219" s="438" t="s">
        <v>77</v>
      </c>
      <c r="F219" s="473"/>
      <c r="G219" s="472"/>
      <c r="H219" s="471"/>
      <c r="I219" s="459"/>
      <c r="J219" s="459"/>
      <c r="K219" s="475"/>
      <c r="L219" s="154" t="s">
        <v>48</v>
      </c>
      <c r="M219" s="160" t="s">
        <v>7</v>
      </c>
      <c r="N219" s="154" t="s">
        <v>208</v>
      </c>
      <c r="O219" s="154" t="s">
        <v>76</v>
      </c>
      <c r="P219" s="159" t="s">
        <v>47</v>
      </c>
      <c r="Q219" s="172" t="s">
        <v>77</v>
      </c>
      <c r="R219" s="380" t="s">
        <v>248</v>
      </c>
      <c r="S219" s="380" t="s">
        <v>140</v>
      </c>
      <c r="T219" s="409" t="s">
        <v>249</v>
      </c>
    </row>
    <row r="220" spans="1:20" ht="16.5" hidden="1" outlineLevel="1" x14ac:dyDescent="0.3">
      <c r="A220" s="571"/>
      <c r="B220" s="100" t="s">
        <v>113</v>
      </c>
      <c r="C220" s="450"/>
      <c r="D220" s="447">
        <f>C220*0.00234</f>
        <v>0</v>
      </c>
      <c r="E220" s="454" t="e">
        <f>D220/Samantekt!$I$7</f>
        <v>#DIV/0!</v>
      </c>
      <c r="F220" s="461"/>
      <c r="G220" s="460"/>
      <c r="H220" s="459"/>
      <c r="I220" s="459"/>
      <c r="J220" s="459"/>
      <c r="K220" s="475"/>
      <c r="L220" s="13" t="s">
        <v>49</v>
      </c>
      <c r="M220" s="109"/>
      <c r="N220" s="120"/>
      <c r="O220" s="514">
        <f>N220/1000</f>
        <v>0</v>
      </c>
      <c r="P220" s="342" t="e">
        <f>M220/Samantekt!$I$7</f>
        <v>#DIV/0!</v>
      </c>
      <c r="Q220" s="55" t="e">
        <f>O220/Samantekt!$I$7</f>
        <v>#DIV/0!</v>
      </c>
      <c r="R220" s="453">
        <f>T185</f>
        <v>0</v>
      </c>
      <c r="S220" s="428" t="e">
        <f>1-((Q220+Q221)/R220)</f>
        <v>#DIV/0!</v>
      </c>
      <c r="T220" s="453">
        <v>0</v>
      </c>
    </row>
    <row r="221" spans="1:20" ht="16.5" hidden="1" outlineLevel="1" x14ac:dyDescent="0.3">
      <c r="A221" s="571"/>
      <c r="B221" s="100" t="s">
        <v>114</v>
      </c>
      <c r="C221" s="109"/>
      <c r="D221" s="352">
        <f>C221*0.00272</f>
        <v>0</v>
      </c>
      <c r="E221" s="454" t="e">
        <f>D221/Samantekt!$I$7</f>
        <v>#DIV/0!</v>
      </c>
      <c r="F221" s="469"/>
      <c r="G221" s="460"/>
      <c r="H221" s="462"/>
      <c r="I221" s="459"/>
      <c r="J221" s="459"/>
      <c r="K221" s="475"/>
      <c r="L221" s="15" t="s">
        <v>50</v>
      </c>
      <c r="M221" s="109"/>
      <c r="N221" s="120"/>
      <c r="O221" s="514">
        <f t="shared" ref="O221" si="6">N221/1000</f>
        <v>0</v>
      </c>
      <c r="P221" s="342" t="e">
        <f>M221/Samantekt!$I$7</f>
        <v>#DIV/0!</v>
      </c>
      <c r="Q221" s="55" t="e">
        <f>O221/Samantekt!$I$7</f>
        <v>#DIV/0!</v>
      </c>
      <c r="R221" s="423"/>
      <c r="S221" s="423"/>
      <c r="T221" s="423"/>
    </row>
    <row r="222" spans="1:20" ht="16.5" hidden="1" outlineLevel="1" x14ac:dyDescent="0.3">
      <c r="A222" s="571"/>
      <c r="B222" s="100" t="s">
        <v>209</v>
      </c>
      <c r="C222" s="430"/>
      <c r="D222" s="353">
        <v>0</v>
      </c>
      <c r="E222" s="454">
        <f>D222</f>
        <v>0</v>
      </c>
      <c r="F222" s="470"/>
      <c r="G222" s="463"/>
      <c r="H222" s="458"/>
      <c r="I222" s="459"/>
      <c r="J222" s="459"/>
      <c r="K222" s="475"/>
      <c r="L222" s="13"/>
      <c r="M222" s="109"/>
      <c r="N222" s="120"/>
      <c r="O222" s="514"/>
      <c r="P222" s="342" t="e">
        <f>M222/Samantekt!$I$7</f>
        <v>#DIV/0!</v>
      </c>
      <c r="Q222" s="55" t="e">
        <f>O222/Samantekt!$I$7</f>
        <v>#DIV/0!</v>
      </c>
      <c r="R222" s="423"/>
      <c r="S222" s="423"/>
      <c r="T222" s="423"/>
    </row>
    <row r="223" spans="1:20" ht="17.25" hidden="1" outlineLevel="1" thickBot="1" x14ac:dyDescent="0.35">
      <c r="A223" s="571"/>
      <c r="B223" s="443" t="s">
        <v>64</v>
      </c>
      <c r="C223" s="109"/>
      <c r="D223" s="439"/>
      <c r="E223" s="454" t="e">
        <f>D223/Samantekt!$I$7</f>
        <v>#DIV/0!</v>
      </c>
      <c r="F223" s="468"/>
      <c r="G223" s="457"/>
      <c r="H223" s="458"/>
      <c r="I223" s="459"/>
      <c r="J223" s="459"/>
      <c r="K223" s="475"/>
      <c r="L223" s="226"/>
      <c r="M223" s="350">
        <f>SUM(M220:M222)</f>
        <v>0</v>
      </c>
      <c r="N223" s="350"/>
      <c r="O223" s="349">
        <f>SUM(O220:O222)</f>
        <v>0</v>
      </c>
      <c r="P223" s="342" t="e">
        <f>M223/Samantekt!$I$7</f>
        <v>#DIV/0!</v>
      </c>
      <c r="Q223" s="55" t="e">
        <f>O223/Samantekt!$I$7</f>
        <v>#DIV/0!</v>
      </c>
      <c r="R223" s="425"/>
      <c r="S223" s="429"/>
      <c r="T223" s="426"/>
    </row>
    <row r="224" spans="1:20" ht="18" hidden="1" outlineLevel="1" thickTop="1" thickBot="1" x14ac:dyDescent="0.35">
      <c r="A224" s="571"/>
      <c r="B224" s="371" t="s">
        <v>108</v>
      </c>
      <c r="C224" s="350">
        <f>SUM(C220:C223)</f>
        <v>0</v>
      </c>
      <c r="D224" s="440">
        <f>SUM(D220:D223)</f>
        <v>0</v>
      </c>
      <c r="E224" s="454" t="e">
        <f>D224/Samantekt!$I$7</f>
        <v>#DIV/0!</v>
      </c>
      <c r="F224" s="439"/>
      <c r="G224" s="466"/>
      <c r="H224" s="464"/>
      <c r="I224" s="459"/>
      <c r="J224" s="459"/>
      <c r="K224" s="475"/>
      <c r="L224" s="38"/>
      <c r="M224" s="46"/>
      <c r="N224" s="46"/>
      <c r="O224" s="508"/>
      <c r="P224" s="38"/>
      <c r="Q224" s="38"/>
      <c r="R224" s="38"/>
      <c r="S224" s="38"/>
      <c r="T224" s="38"/>
    </row>
    <row r="225" spans="1:20" ht="17.25" hidden="1" outlineLevel="1" thickTop="1" x14ac:dyDescent="0.3">
      <c r="A225" s="571"/>
      <c r="B225" s="434"/>
      <c r="C225" s="434"/>
      <c r="D225" s="434"/>
      <c r="E225" s="434"/>
      <c r="F225" s="435"/>
      <c r="G225" s="434"/>
      <c r="H225" s="465"/>
      <c r="I225" s="436"/>
      <c r="J225" s="436"/>
      <c r="K225" s="436"/>
      <c r="L225" s="21"/>
      <c r="M225" s="21"/>
      <c r="N225" s="21"/>
      <c r="O225" s="633" t="s">
        <v>93</v>
      </c>
      <c r="P225" s="633"/>
      <c r="Q225" s="633"/>
      <c r="R225" s="633"/>
      <c r="S225" s="38"/>
      <c r="T225" s="38"/>
    </row>
    <row r="226" spans="1:20" ht="51.75" hidden="1" outlineLevel="1" x14ac:dyDescent="0.35">
      <c r="A226" s="571"/>
      <c r="B226" s="154" t="s">
        <v>205</v>
      </c>
      <c r="C226" s="448" t="s">
        <v>180</v>
      </c>
      <c r="D226" s="449" t="s">
        <v>125</v>
      </c>
      <c r="E226" s="289" t="s">
        <v>181</v>
      </c>
      <c r="F226" s="284" t="s">
        <v>76</v>
      </c>
      <c r="G226" s="257" t="s">
        <v>47</v>
      </c>
      <c r="H226" s="438" t="s">
        <v>77</v>
      </c>
      <c r="I226" s="380" t="s">
        <v>248</v>
      </c>
      <c r="J226" s="380" t="s">
        <v>140</v>
      </c>
      <c r="K226" s="409" t="s">
        <v>249</v>
      </c>
      <c r="L226" s="38"/>
      <c r="M226" s="38"/>
      <c r="N226" s="38"/>
      <c r="O226" s="633"/>
      <c r="P226" s="633"/>
      <c r="Q226" s="633"/>
      <c r="R226" s="633"/>
      <c r="S226" s="38"/>
      <c r="T226" s="38"/>
    </row>
    <row r="227" spans="1:20" ht="16.5" hidden="1" outlineLevel="1" x14ac:dyDescent="0.3">
      <c r="A227" s="571"/>
      <c r="B227" s="99" t="s">
        <v>200</v>
      </c>
      <c r="C227" s="450"/>
      <c r="D227" s="451"/>
      <c r="E227" s="354"/>
      <c r="F227" s="352">
        <f>C227*0.0002242</f>
        <v>0</v>
      </c>
      <c r="G227" s="344" t="e">
        <f>C227/Samantekt!$I$7</f>
        <v>#DIV/0!</v>
      </c>
      <c r="H227" s="55" t="e">
        <f>F227/Samantekt!$I$7</f>
        <v>#DIV/0!</v>
      </c>
      <c r="I227" s="427">
        <f>K192</f>
        <v>0</v>
      </c>
      <c r="J227" s="391" t="e">
        <f>1-((E224+H240)/I227)</f>
        <v>#DIV/0!</v>
      </c>
      <c r="K227" s="474">
        <v>0</v>
      </c>
      <c r="L227" s="518"/>
      <c r="M227" s="46"/>
      <c r="N227" s="46"/>
      <c r="O227" s="508"/>
      <c r="P227" s="38"/>
      <c r="Q227" s="38"/>
      <c r="R227" s="38"/>
      <c r="S227" s="38"/>
      <c r="T227" s="38"/>
    </row>
    <row r="228" spans="1:20" ht="16.5" hidden="1" outlineLevel="1" x14ac:dyDescent="0.3">
      <c r="A228" s="571"/>
      <c r="B228" s="99" t="s">
        <v>201</v>
      </c>
      <c r="C228" s="450"/>
      <c r="D228" s="451"/>
      <c r="E228" s="354"/>
      <c r="F228" s="352">
        <f>C228*0.0001944</f>
        <v>0</v>
      </c>
      <c r="G228" s="344" t="e">
        <f>C228/Samantekt!$I$7</f>
        <v>#DIV/0!</v>
      </c>
      <c r="H228" s="55" t="e">
        <f>F228/Samantekt!$I$7</f>
        <v>#DIV/0!</v>
      </c>
      <c r="I228" s="445"/>
      <c r="J228" s="446"/>
      <c r="K228" s="444"/>
      <c r="L228" s="518"/>
      <c r="M228" s="46"/>
      <c r="N228" s="46"/>
      <c r="O228" s="508"/>
      <c r="P228" s="38"/>
      <c r="Q228" s="38"/>
      <c r="R228" s="38"/>
      <c r="S228" s="38"/>
      <c r="T228" s="38"/>
    </row>
    <row r="229" spans="1:20" ht="16.5" hidden="1" outlineLevel="1" x14ac:dyDescent="0.3">
      <c r="A229" s="571"/>
      <c r="B229" s="99" t="s">
        <v>199</v>
      </c>
      <c r="C229" s="346"/>
      <c r="D229" s="120"/>
      <c r="E229" s="66"/>
      <c r="F229" s="353">
        <v>0</v>
      </c>
      <c r="G229" s="344" t="e">
        <f>C229/Samantekt!$I$7</f>
        <v>#DIV/0!</v>
      </c>
      <c r="H229" s="55" t="e">
        <f>F229/Samantekt!$I$7</f>
        <v>#DIV/0!</v>
      </c>
      <c r="I229" s="445"/>
      <c r="J229" s="446"/>
      <c r="K229" s="444"/>
      <c r="L229" s="38"/>
      <c r="M229" s="46"/>
      <c r="N229" s="46"/>
      <c r="O229" s="508"/>
      <c r="P229" s="38"/>
      <c r="Q229" s="38"/>
      <c r="R229" s="38"/>
      <c r="S229" s="38"/>
      <c r="T229" s="38"/>
    </row>
    <row r="230" spans="1:20" ht="16.5" hidden="1" outlineLevel="1" x14ac:dyDescent="0.3">
      <c r="A230" s="571"/>
      <c r="B230" s="99" t="s">
        <v>212</v>
      </c>
      <c r="C230" s="346"/>
      <c r="D230" s="120"/>
      <c r="E230" s="66"/>
      <c r="F230" s="353">
        <f>D230*0.0000101</f>
        <v>0</v>
      </c>
      <c r="G230" s="344" t="e">
        <f>C230/Samantekt!$I$7</f>
        <v>#DIV/0!</v>
      </c>
      <c r="H230" s="55" t="e">
        <f>F230/Samantekt!$I$7</f>
        <v>#DIV/0!</v>
      </c>
      <c r="I230" s="445"/>
      <c r="J230" s="446"/>
      <c r="K230" s="444"/>
      <c r="L230" s="38"/>
      <c r="M230" s="46"/>
      <c r="N230" s="46"/>
      <c r="O230" s="508"/>
      <c r="P230" s="38"/>
      <c r="Q230" s="38"/>
      <c r="R230" s="38"/>
      <c r="S230" s="38"/>
      <c r="T230" s="38"/>
    </row>
    <row r="231" spans="1:20" ht="16.5" hidden="1" outlineLevel="1" x14ac:dyDescent="0.3">
      <c r="A231" s="571"/>
      <c r="B231" s="100" t="s">
        <v>203</v>
      </c>
      <c r="C231" s="109"/>
      <c r="D231" s="430"/>
      <c r="E231" s="59"/>
      <c r="F231" s="352">
        <f>C231*0.0002242</f>
        <v>0</v>
      </c>
      <c r="G231" s="344" t="e">
        <f>C231/Samantekt!$I$7</f>
        <v>#DIV/0!</v>
      </c>
      <c r="H231" s="55" t="e">
        <f>F231/Samantekt!$I$7</f>
        <v>#DIV/0!</v>
      </c>
      <c r="I231" s="445"/>
      <c r="J231" s="445"/>
      <c r="K231" s="424"/>
      <c r="L231" s="38"/>
      <c r="M231" s="46"/>
      <c r="N231" s="46"/>
      <c r="O231" s="508"/>
      <c r="P231" s="38"/>
      <c r="Q231" s="38"/>
      <c r="R231" s="38"/>
      <c r="S231" s="38"/>
      <c r="T231" s="38"/>
    </row>
    <row r="232" spans="1:20" ht="16.5" hidden="1" outlineLevel="1" x14ac:dyDescent="0.3">
      <c r="A232" s="571"/>
      <c r="B232" s="100" t="s">
        <v>204</v>
      </c>
      <c r="C232" s="109"/>
      <c r="D232" s="430"/>
      <c r="E232" s="59"/>
      <c r="F232" s="352">
        <f>C232*0.0001944</f>
        <v>0</v>
      </c>
      <c r="G232" s="344" t="e">
        <f>C232/Samantekt!$I$7</f>
        <v>#DIV/0!</v>
      </c>
      <c r="H232" s="55" t="e">
        <f>F232/Samantekt!$I$7</f>
        <v>#DIV/0!</v>
      </c>
      <c r="I232" s="445"/>
      <c r="J232" s="445"/>
      <c r="K232" s="424"/>
      <c r="L232" s="38"/>
      <c r="M232" s="46"/>
      <c r="N232" s="46"/>
      <c r="O232" s="508"/>
      <c r="P232" s="38"/>
      <c r="Q232" s="38"/>
      <c r="R232" s="38"/>
      <c r="S232" s="38"/>
      <c r="T232" s="38"/>
    </row>
    <row r="233" spans="1:20" ht="16.5" hidden="1" outlineLevel="1" x14ac:dyDescent="0.3">
      <c r="A233" s="571"/>
      <c r="B233" s="100" t="s">
        <v>213</v>
      </c>
      <c r="C233" s="430"/>
      <c r="D233" s="120"/>
      <c r="E233" s="59"/>
      <c r="F233" s="353">
        <f>D233*0.0000101</f>
        <v>0</v>
      </c>
      <c r="G233" s="344" t="e">
        <f>C233/Samantekt!$I$7</f>
        <v>#DIV/0!</v>
      </c>
      <c r="H233" s="55" t="e">
        <f>F233/Samantekt!$I$7</f>
        <v>#DIV/0!</v>
      </c>
      <c r="I233" s="445"/>
      <c r="J233" s="445"/>
      <c r="K233" s="424"/>
      <c r="L233" s="518"/>
      <c r="M233" s="46"/>
      <c r="N233" s="46"/>
      <c r="O233" s="508"/>
      <c r="P233" s="38"/>
      <c r="Q233" s="38"/>
      <c r="R233" s="38"/>
      <c r="S233" s="38"/>
      <c r="T233" s="38"/>
    </row>
    <row r="234" spans="1:20" ht="16.5" hidden="1" outlineLevel="1" x14ac:dyDescent="0.3">
      <c r="A234" s="571"/>
      <c r="B234" s="99" t="s">
        <v>202</v>
      </c>
      <c r="C234" s="346"/>
      <c r="D234" s="120"/>
      <c r="E234" s="431"/>
      <c r="F234" s="352">
        <v>0</v>
      </c>
      <c r="G234" s="344" t="e">
        <f>C234/Samantekt!$I$7</f>
        <v>#DIV/0!</v>
      </c>
      <c r="H234" s="55" t="e">
        <f>F234/Samantekt!$I$7</f>
        <v>#DIV/0!</v>
      </c>
      <c r="I234" s="424"/>
      <c r="J234" s="424"/>
      <c r="K234" s="424"/>
      <c r="L234" s="518"/>
      <c r="M234" s="46"/>
      <c r="N234" s="46"/>
      <c r="O234" s="508"/>
      <c r="P234" s="38"/>
      <c r="Q234" s="38"/>
      <c r="R234" s="38"/>
      <c r="S234" s="38"/>
      <c r="T234" s="38"/>
    </row>
    <row r="235" spans="1:20" ht="16.5" hidden="1" outlineLevel="1" x14ac:dyDescent="0.3">
      <c r="A235" s="571"/>
      <c r="B235" s="99" t="s">
        <v>210</v>
      </c>
      <c r="C235" s="109"/>
      <c r="D235" s="346"/>
      <c r="E235" s="431"/>
      <c r="F235" s="352">
        <f>C235*0.0007777</f>
        <v>0</v>
      </c>
      <c r="G235" s="344" t="e">
        <f>C235/Samantekt!$I$7</f>
        <v>#DIV/0!</v>
      </c>
      <c r="H235" s="55" t="e">
        <f>F235/Samantekt!$I$7</f>
        <v>#DIV/0!</v>
      </c>
      <c r="I235" s="424"/>
      <c r="J235" s="424"/>
      <c r="K235" s="424"/>
      <c r="L235" s="38"/>
      <c r="M235" s="46"/>
      <c r="N235" s="46"/>
      <c r="O235" s="508"/>
      <c r="P235" s="38"/>
      <c r="Q235" s="38"/>
      <c r="R235" s="38"/>
      <c r="S235" s="38"/>
      <c r="T235" s="38"/>
    </row>
    <row r="236" spans="1:20" ht="16.5" hidden="1" outlineLevel="1" x14ac:dyDescent="0.3">
      <c r="A236" s="571"/>
      <c r="B236" s="99" t="s">
        <v>211</v>
      </c>
      <c r="C236" s="346"/>
      <c r="D236" s="109"/>
      <c r="E236" s="431"/>
      <c r="F236" s="352">
        <f>C236*0.0000805</f>
        <v>0</v>
      </c>
      <c r="G236" s="344" t="e">
        <f>C236/Samantekt!$I$7</f>
        <v>#DIV/0!</v>
      </c>
      <c r="H236" s="55" t="e">
        <f>F236/Samantekt!$I$7</f>
        <v>#DIV/0!</v>
      </c>
      <c r="I236" s="424"/>
      <c r="J236" s="424"/>
      <c r="K236" s="424"/>
      <c r="L236" s="38"/>
      <c r="M236" s="46"/>
      <c r="N236" s="46"/>
      <c r="O236" s="508"/>
      <c r="P236" s="38"/>
      <c r="Q236" s="38"/>
      <c r="R236" s="38"/>
      <c r="S236" s="38"/>
      <c r="T236" s="38"/>
    </row>
    <row r="237" spans="1:20" ht="16.5" hidden="1" outlineLevel="1" x14ac:dyDescent="0.3">
      <c r="A237" s="571"/>
      <c r="B237" s="99" t="s">
        <v>214</v>
      </c>
      <c r="C237" s="109"/>
      <c r="D237" s="346"/>
      <c r="E237" s="431"/>
      <c r="F237" s="352">
        <f>C237*0.0003149</f>
        <v>0</v>
      </c>
      <c r="G237" s="344" t="e">
        <f>C237/Samantekt!$I$7</f>
        <v>#DIV/0!</v>
      </c>
      <c r="H237" s="55" t="e">
        <f>F237/Samantekt!$I$7</f>
        <v>#DIV/0!</v>
      </c>
      <c r="I237" s="424"/>
      <c r="J237" s="424"/>
      <c r="K237" s="424"/>
      <c r="L237" s="518"/>
      <c r="M237" s="46"/>
      <c r="N237" s="46"/>
      <c r="O237" s="508"/>
      <c r="P237" s="38"/>
      <c r="Q237" s="38"/>
      <c r="R237" s="38"/>
      <c r="S237" s="38"/>
      <c r="T237" s="38"/>
    </row>
    <row r="238" spans="1:20" ht="16.5" hidden="1" outlineLevel="1" x14ac:dyDescent="0.3">
      <c r="A238" s="571"/>
      <c r="B238" s="99" t="s">
        <v>215</v>
      </c>
      <c r="C238" s="109"/>
      <c r="D238" s="346"/>
      <c r="E238" s="431"/>
      <c r="F238" s="352">
        <f>C238*0.0002592</f>
        <v>0</v>
      </c>
      <c r="G238" s="344" t="e">
        <f>C238/Samantekt!$I$7</f>
        <v>#DIV/0!</v>
      </c>
      <c r="H238" s="55" t="e">
        <f>F238/Samantekt!$I$7</f>
        <v>#DIV/0!</v>
      </c>
      <c r="I238" s="424"/>
      <c r="J238" s="424"/>
      <c r="K238" s="424"/>
      <c r="L238" s="518"/>
      <c r="M238" s="46"/>
      <c r="N238" s="46"/>
      <c r="O238" s="508"/>
      <c r="P238" s="38"/>
      <c r="Q238" s="38"/>
      <c r="R238" s="38"/>
      <c r="S238" s="38"/>
      <c r="T238" s="38"/>
    </row>
    <row r="239" spans="1:20" ht="16.5" hidden="1" outlineLevel="1" x14ac:dyDescent="0.3">
      <c r="A239" s="571"/>
      <c r="B239" s="99" t="s">
        <v>216</v>
      </c>
      <c r="C239" s="109"/>
      <c r="D239" s="346"/>
      <c r="E239" s="431"/>
      <c r="F239" s="352">
        <f>C239*0.0001121</f>
        <v>0</v>
      </c>
      <c r="G239" s="344" t="e">
        <f>C239/Samantekt!$I$7</f>
        <v>#DIV/0!</v>
      </c>
      <c r="H239" s="55" t="e">
        <f>F239/Samantekt!$I$7</f>
        <v>#DIV/0!</v>
      </c>
      <c r="I239" s="424"/>
      <c r="J239" s="424"/>
      <c r="K239" s="424"/>
      <c r="L239" s="38"/>
      <c r="M239" s="46"/>
      <c r="N239" s="46"/>
      <c r="O239" s="508"/>
      <c r="P239" s="38"/>
      <c r="Q239" s="38"/>
      <c r="R239" s="38"/>
      <c r="S239" s="38"/>
      <c r="T239" s="38"/>
    </row>
    <row r="240" spans="1:20" ht="17.25" hidden="1" outlineLevel="1" thickBot="1" x14ac:dyDescent="0.35">
      <c r="A240" s="571"/>
      <c r="B240" s="452" t="s">
        <v>108</v>
      </c>
      <c r="C240" s="375">
        <f>SUM(C227:C239)</f>
        <v>0</v>
      </c>
      <c r="D240" s="441">
        <f>SUM(D227:D239)</f>
        <v>0</v>
      </c>
      <c r="E240" s="442" t="e">
        <f>D240/(C240+D240)</f>
        <v>#DIV/0!</v>
      </c>
      <c r="F240" s="351">
        <f>SUM(F227:F239)</f>
        <v>0</v>
      </c>
      <c r="G240" s="344" t="e">
        <f>C240/Samantekt!$I$7</f>
        <v>#DIV/0!</v>
      </c>
      <c r="H240" s="55" t="e">
        <f>F240/Samantekt!$I$7</f>
        <v>#DIV/0!</v>
      </c>
      <c r="I240" s="445"/>
      <c r="J240" s="424"/>
      <c r="K240" s="429"/>
      <c r="L240" s="518"/>
      <c r="M240" s="38"/>
      <c r="N240" s="38"/>
      <c r="O240" s="46"/>
      <c r="P240" s="508"/>
      <c r="Q240" s="38"/>
      <c r="R240" s="38"/>
      <c r="S240" s="38"/>
      <c r="T240" s="38"/>
    </row>
    <row r="241" spans="1:20" ht="19.5" hidden="1" outlineLevel="1" thickTop="1" x14ac:dyDescent="0.3">
      <c r="A241" s="434"/>
      <c r="B241" s="618" t="s">
        <v>64</v>
      </c>
      <c r="C241" s="618"/>
      <c r="D241" s="618"/>
      <c r="E241" s="618"/>
      <c r="F241" s="618"/>
      <c r="G241" s="618"/>
      <c r="H241" s="618"/>
      <c r="I241" s="618"/>
      <c r="J241" s="618"/>
      <c r="K241" s="618"/>
      <c r="L241" s="38"/>
      <c r="M241" s="38"/>
      <c r="N241" s="38"/>
      <c r="O241" s="46"/>
      <c r="P241" s="508"/>
      <c r="Q241" s="38"/>
      <c r="R241" s="38"/>
      <c r="S241" s="38"/>
      <c r="T241" s="38"/>
    </row>
    <row r="242" spans="1:20" ht="51.75" hidden="1" outlineLevel="1" x14ac:dyDescent="0.35">
      <c r="A242" s="434"/>
      <c r="B242" s="154"/>
      <c r="C242" s="449" t="s">
        <v>179</v>
      </c>
      <c r="D242" s="449" t="s">
        <v>76</v>
      </c>
      <c r="E242" s="438" t="s">
        <v>77</v>
      </c>
      <c r="F242" s="473"/>
      <c r="G242" s="472"/>
      <c r="H242" s="471"/>
      <c r="I242" s="380" t="s">
        <v>248</v>
      </c>
      <c r="J242" s="380" t="s">
        <v>140</v>
      </c>
      <c r="K242" s="409" t="s">
        <v>249</v>
      </c>
      <c r="L242" s="38"/>
      <c r="M242" s="38"/>
      <c r="N242" s="38"/>
      <c r="O242" s="46"/>
      <c r="P242" s="508"/>
      <c r="Q242" s="38"/>
      <c r="R242" s="38"/>
      <c r="S242" s="38"/>
      <c r="T242" s="38"/>
    </row>
    <row r="243" spans="1:20" ht="16.5" hidden="1" outlineLevel="1" x14ac:dyDescent="0.3">
      <c r="A243" s="434"/>
      <c r="B243" s="100" t="s">
        <v>207</v>
      </c>
      <c r="C243" s="450"/>
      <c r="D243" s="447">
        <f>C243*0.00272</f>
        <v>0</v>
      </c>
      <c r="E243" s="454" t="e">
        <f>D243/Samantekt!$I$7</f>
        <v>#DIV/0!</v>
      </c>
      <c r="F243" s="462"/>
      <c r="G243" s="462"/>
      <c r="H243" s="462"/>
      <c r="I243" s="427">
        <f>K208</f>
        <v>0</v>
      </c>
      <c r="J243" s="391" t="e">
        <f>1-((E246)/I243)</f>
        <v>#DIV/0!</v>
      </c>
      <c r="K243" s="474">
        <v>0</v>
      </c>
      <c r="L243" s="38"/>
      <c r="M243" s="38"/>
      <c r="N243" s="38"/>
      <c r="O243" s="46"/>
      <c r="P243" s="508"/>
      <c r="Q243" s="38"/>
      <c r="R243" s="38"/>
      <c r="S243" s="38"/>
      <c r="T243" s="38"/>
    </row>
    <row r="244" spans="1:20" ht="16.5" hidden="1" outlineLevel="1" x14ac:dyDescent="0.3">
      <c r="A244" s="434"/>
      <c r="B244" s="100" t="s">
        <v>64</v>
      </c>
      <c r="C244" s="109"/>
      <c r="D244" s="515"/>
      <c r="E244" s="454" t="e">
        <f>D244/Samantekt!$I$7</f>
        <v>#DIV/0!</v>
      </c>
      <c r="F244" s="433"/>
      <c r="G244" s="433"/>
      <c r="H244" s="437"/>
      <c r="I244" s="445"/>
      <c r="J244" s="424"/>
      <c r="K244" s="424"/>
      <c r="L244" s="38"/>
      <c r="M244" s="38"/>
      <c r="N244" s="38"/>
      <c r="O244" s="46"/>
      <c r="P244" s="508"/>
      <c r="Q244" s="38"/>
      <c r="R244" s="38"/>
      <c r="S244" s="38"/>
      <c r="T244" s="38"/>
    </row>
    <row r="245" spans="1:20" ht="16.5" hidden="1" outlineLevel="1" x14ac:dyDescent="0.3">
      <c r="A245" s="434"/>
      <c r="B245" s="100" t="s">
        <v>64</v>
      </c>
      <c r="C245" s="109"/>
      <c r="D245" s="515"/>
      <c r="E245" s="454" t="e">
        <f>D245/Samantekt!$I$7</f>
        <v>#DIV/0!</v>
      </c>
      <c r="F245" s="433"/>
      <c r="G245" s="433"/>
      <c r="H245" s="437"/>
      <c r="I245" s="445"/>
      <c r="J245" s="424"/>
      <c r="K245" s="424"/>
      <c r="L245" s="38"/>
      <c r="M245" s="38"/>
      <c r="N245" s="38"/>
      <c r="O245" s="46"/>
      <c r="P245" s="508"/>
      <c r="Q245" s="38"/>
      <c r="R245" s="38"/>
      <c r="S245" s="38"/>
      <c r="T245" s="38"/>
    </row>
    <row r="246" spans="1:20" ht="16.5" hidden="1" outlineLevel="1" x14ac:dyDescent="0.3">
      <c r="A246" s="434"/>
      <c r="B246" s="100" t="s">
        <v>108</v>
      </c>
      <c r="C246" s="109"/>
      <c r="D246" s="515">
        <f>SUM(D243:D245)</f>
        <v>0</v>
      </c>
      <c r="E246" s="454" t="e">
        <f>D246/Samantekt!$I$7</f>
        <v>#DIV/0!</v>
      </c>
      <c r="F246" s="433"/>
      <c r="G246" s="433"/>
      <c r="H246" s="437"/>
      <c r="I246" s="445"/>
      <c r="J246" s="424"/>
      <c r="K246" s="424"/>
      <c r="L246" s="38"/>
      <c r="M246" s="38"/>
      <c r="N246" s="38"/>
      <c r="O246" s="46"/>
      <c r="P246" s="508"/>
      <c r="Q246" s="38"/>
      <c r="R246" s="38"/>
      <c r="S246" s="38"/>
      <c r="T246" s="38"/>
    </row>
    <row r="247" spans="1:20" ht="16.5" hidden="1" outlineLevel="1" x14ac:dyDescent="0.3">
      <c r="A247" s="38"/>
    </row>
    <row r="248" spans="1:20" ht="16.5" hidden="1" outlineLevel="1" x14ac:dyDescent="0.3">
      <c r="A248" s="38"/>
    </row>
    <row r="249" spans="1:20" ht="16.5" hidden="1" outlineLevel="1" x14ac:dyDescent="0.3">
      <c r="A249" s="38"/>
    </row>
    <row r="250" spans="1:20" ht="16.5" hidden="1" outlineLevel="1" x14ac:dyDescent="0.3">
      <c r="A250" s="38"/>
    </row>
    <row r="251" spans="1:20" ht="16.5" collapsed="1" x14ac:dyDescent="0.3">
      <c r="A251" s="38"/>
    </row>
    <row r="252" spans="1:20" ht="30" x14ac:dyDescent="0.4">
      <c r="A252" s="150"/>
      <c r="B252" s="513">
        <v>2019</v>
      </c>
      <c r="C252" s="261"/>
      <c r="D252" s="261"/>
      <c r="E252" s="261"/>
      <c r="F252" s="261"/>
      <c r="G252" s="261"/>
      <c r="H252" s="261"/>
      <c r="I252" s="261"/>
      <c r="J252" s="261"/>
      <c r="K252" s="261"/>
      <c r="L252" s="261"/>
      <c r="M252" s="261"/>
      <c r="N252" s="150"/>
      <c r="O252" s="151"/>
      <c r="P252" s="151"/>
      <c r="Q252" s="151"/>
      <c r="R252" s="151"/>
      <c r="S252" s="151"/>
      <c r="T252" s="151"/>
    </row>
    <row r="253" spans="1:20" ht="18" outlineLevel="1" x14ac:dyDescent="0.25">
      <c r="A253" s="571">
        <v>2019</v>
      </c>
      <c r="B253" s="618" t="s">
        <v>45</v>
      </c>
      <c r="C253" s="618"/>
      <c r="D253" s="618"/>
      <c r="E253" s="618"/>
      <c r="F253" s="618"/>
      <c r="G253" s="618"/>
      <c r="H253" s="618"/>
      <c r="I253" s="618"/>
      <c r="J253" s="618"/>
      <c r="K253" s="618"/>
      <c r="L253" s="599" t="s">
        <v>46</v>
      </c>
      <c r="M253" s="599"/>
      <c r="N253" s="599"/>
      <c r="O253" s="599"/>
      <c r="P253" s="599"/>
      <c r="Q253" s="599"/>
      <c r="R253" s="599"/>
      <c r="S253" s="599"/>
      <c r="T253" s="599"/>
    </row>
    <row r="254" spans="1:20" ht="51.75" outlineLevel="1" x14ac:dyDescent="0.35">
      <c r="A254" s="571"/>
      <c r="B254" s="154" t="s">
        <v>206</v>
      </c>
      <c r="C254" s="449" t="s">
        <v>179</v>
      </c>
      <c r="D254" s="449" t="s">
        <v>76</v>
      </c>
      <c r="E254" s="438" t="s">
        <v>77</v>
      </c>
      <c r="F254" s="473"/>
      <c r="G254" s="472"/>
      <c r="H254" s="471"/>
      <c r="I254" s="459"/>
      <c r="J254" s="459"/>
      <c r="K254" s="475"/>
      <c r="L254" s="154" t="s">
        <v>48</v>
      </c>
      <c r="M254" s="160" t="s">
        <v>7</v>
      </c>
      <c r="N254" s="154" t="s">
        <v>208</v>
      </c>
      <c r="O254" s="154" t="s">
        <v>76</v>
      </c>
      <c r="P254" s="159" t="s">
        <v>47</v>
      </c>
      <c r="Q254" s="172" t="s">
        <v>77</v>
      </c>
      <c r="R254" s="380" t="s">
        <v>250</v>
      </c>
      <c r="S254" s="380" t="s">
        <v>140</v>
      </c>
      <c r="T254" s="409" t="s">
        <v>251</v>
      </c>
    </row>
    <row r="255" spans="1:20" ht="16.5" outlineLevel="1" x14ac:dyDescent="0.3">
      <c r="A255" s="571"/>
      <c r="B255" s="100" t="s">
        <v>113</v>
      </c>
      <c r="C255" s="450"/>
      <c r="D255" s="447">
        <f>C255*0.00234</f>
        <v>0</v>
      </c>
      <c r="E255" s="454" t="e">
        <f>D255/Samantekt!$J$7</f>
        <v>#DIV/0!</v>
      </c>
      <c r="F255" s="461"/>
      <c r="G255" s="460"/>
      <c r="H255" s="459"/>
      <c r="I255" s="459"/>
      <c r="J255" s="459"/>
      <c r="K255" s="475"/>
      <c r="L255" s="13" t="s">
        <v>49</v>
      </c>
      <c r="M255" s="109"/>
      <c r="N255" s="120"/>
      <c r="O255" s="514">
        <f>N255/1000</f>
        <v>0</v>
      </c>
      <c r="P255" s="342" t="e">
        <f>M255/Samantekt!$J$7</f>
        <v>#DIV/0!</v>
      </c>
      <c r="Q255" s="55" t="e">
        <f>O255/Samantekt!$J$7</f>
        <v>#DIV/0!</v>
      </c>
      <c r="R255" s="453">
        <f>T220</f>
        <v>0</v>
      </c>
      <c r="S255" s="428" t="e">
        <f>1-((Q255+Q256)/R255)</f>
        <v>#DIV/0!</v>
      </c>
      <c r="T255" s="453">
        <v>0</v>
      </c>
    </row>
    <row r="256" spans="1:20" ht="16.5" outlineLevel="1" x14ac:dyDescent="0.3">
      <c r="A256" s="571"/>
      <c r="B256" s="100" t="s">
        <v>114</v>
      </c>
      <c r="C256" s="109"/>
      <c r="D256" s="352">
        <f>C256*0.00272</f>
        <v>0</v>
      </c>
      <c r="E256" s="454" t="e">
        <f>D256/Samantekt!$J$7</f>
        <v>#DIV/0!</v>
      </c>
      <c r="F256" s="469"/>
      <c r="G256" s="460"/>
      <c r="H256" s="462"/>
      <c r="I256" s="459"/>
      <c r="J256" s="459"/>
      <c r="K256" s="475"/>
      <c r="L256" s="15" t="s">
        <v>50</v>
      </c>
      <c r="M256" s="109"/>
      <c r="N256" s="120"/>
      <c r="O256" s="514">
        <f t="shared" ref="O256" si="7">N256/1000</f>
        <v>0</v>
      </c>
      <c r="P256" s="342" t="e">
        <f>M256/Samantekt!$J$7</f>
        <v>#DIV/0!</v>
      </c>
      <c r="Q256" s="55" t="e">
        <f>O256/Samantekt!$J$7</f>
        <v>#DIV/0!</v>
      </c>
      <c r="R256" s="423"/>
      <c r="S256" s="423"/>
      <c r="T256" s="423"/>
    </row>
    <row r="257" spans="1:20" ht="16.5" outlineLevel="1" x14ac:dyDescent="0.3">
      <c r="A257" s="571"/>
      <c r="B257" s="100" t="s">
        <v>209</v>
      </c>
      <c r="C257" s="430"/>
      <c r="D257" s="353">
        <v>0</v>
      </c>
      <c r="E257" s="454">
        <f>D257</f>
        <v>0</v>
      </c>
      <c r="F257" s="470"/>
      <c r="G257" s="463"/>
      <c r="H257" s="458"/>
      <c r="I257" s="459"/>
      <c r="J257" s="459"/>
      <c r="K257" s="475"/>
      <c r="L257" s="13"/>
      <c r="M257" s="109"/>
      <c r="N257" s="120"/>
      <c r="O257" s="514"/>
      <c r="P257" s="342" t="e">
        <f>M257/Samantekt!$J$7</f>
        <v>#DIV/0!</v>
      </c>
      <c r="Q257" s="55" t="e">
        <f>O257/Samantekt!$J$7</f>
        <v>#DIV/0!</v>
      </c>
      <c r="R257" s="423"/>
      <c r="S257" s="423"/>
      <c r="T257" s="423"/>
    </row>
    <row r="258" spans="1:20" ht="17.25" outlineLevel="1" thickBot="1" x14ac:dyDescent="0.35">
      <c r="A258" s="571"/>
      <c r="B258" s="443" t="s">
        <v>64</v>
      </c>
      <c r="C258" s="109"/>
      <c r="D258" s="439"/>
      <c r="E258" s="454" t="e">
        <f>D258/Samantekt!$J$7</f>
        <v>#DIV/0!</v>
      </c>
      <c r="F258" s="468"/>
      <c r="G258" s="457"/>
      <c r="H258" s="458"/>
      <c r="I258" s="459"/>
      <c r="J258" s="459"/>
      <c r="K258" s="475"/>
      <c r="L258" s="226"/>
      <c r="M258" s="350">
        <f>SUM(M255:M257)</f>
        <v>0</v>
      </c>
      <c r="N258" s="350"/>
      <c r="O258" s="349">
        <f>SUM(O255:O257)</f>
        <v>0</v>
      </c>
      <c r="P258" s="342" t="e">
        <f>M258/Samantekt!$J$7</f>
        <v>#DIV/0!</v>
      </c>
      <c r="Q258" s="55" t="e">
        <f>O258/Samantekt!$J$7</f>
        <v>#DIV/0!</v>
      </c>
      <c r="R258" s="425"/>
      <c r="S258" s="429"/>
      <c r="T258" s="426"/>
    </row>
    <row r="259" spans="1:20" ht="18" outlineLevel="1" thickTop="1" thickBot="1" x14ac:dyDescent="0.35">
      <c r="A259" s="571"/>
      <c r="B259" s="371" t="s">
        <v>108</v>
      </c>
      <c r="C259" s="350">
        <f>SUM(C255:C258)</f>
        <v>0</v>
      </c>
      <c r="D259" s="440">
        <f>SUM(D255:D258)</f>
        <v>0</v>
      </c>
      <c r="E259" s="454" t="e">
        <f>D259/Samantekt!$J$7</f>
        <v>#DIV/0!</v>
      </c>
      <c r="F259" s="439"/>
      <c r="G259" s="466"/>
      <c r="H259" s="464"/>
      <c r="I259" s="459"/>
      <c r="J259" s="459"/>
      <c r="K259" s="475"/>
      <c r="L259" s="38"/>
      <c r="M259" s="46"/>
      <c r="N259" s="46"/>
      <c r="O259" s="508"/>
      <c r="P259" s="38"/>
      <c r="Q259" s="38"/>
      <c r="R259" s="38"/>
      <c r="S259" s="38"/>
      <c r="T259" s="38"/>
    </row>
    <row r="260" spans="1:20" ht="17.25" outlineLevel="1" thickTop="1" x14ac:dyDescent="0.3">
      <c r="A260" s="571"/>
      <c r="B260" s="434"/>
      <c r="C260" s="434"/>
      <c r="D260" s="434"/>
      <c r="E260" s="434"/>
      <c r="F260" s="435"/>
      <c r="G260" s="434"/>
      <c r="H260" s="465"/>
      <c r="I260" s="436"/>
      <c r="J260" s="436"/>
      <c r="K260" s="436"/>
      <c r="L260" s="21"/>
      <c r="M260" s="21"/>
      <c r="N260" s="21"/>
      <c r="O260" s="633" t="s">
        <v>93</v>
      </c>
      <c r="P260" s="633"/>
      <c r="Q260" s="633"/>
      <c r="R260" s="633"/>
      <c r="S260" s="38"/>
      <c r="T260" s="38"/>
    </row>
    <row r="261" spans="1:20" ht="51.75" outlineLevel="1" x14ac:dyDescent="0.35">
      <c r="A261" s="571"/>
      <c r="B261" s="154" t="s">
        <v>205</v>
      </c>
      <c r="C261" s="448" t="s">
        <v>180</v>
      </c>
      <c r="D261" s="449" t="s">
        <v>125</v>
      </c>
      <c r="E261" s="289" t="s">
        <v>181</v>
      </c>
      <c r="F261" s="284" t="s">
        <v>76</v>
      </c>
      <c r="G261" s="257" t="s">
        <v>47</v>
      </c>
      <c r="H261" s="438" t="s">
        <v>77</v>
      </c>
      <c r="I261" s="380" t="s">
        <v>250</v>
      </c>
      <c r="J261" s="380" t="s">
        <v>140</v>
      </c>
      <c r="K261" s="409" t="s">
        <v>251</v>
      </c>
      <c r="L261" s="38"/>
      <c r="M261" s="38"/>
      <c r="N261" s="38"/>
      <c r="O261" s="633"/>
      <c r="P261" s="633"/>
      <c r="Q261" s="633"/>
      <c r="R261" s="633"/>
      <c r="S261" s="38"/>
      <c r="T261" s="38"/>
    </row>
    <row r="262" spans="1:20" ht="16.5" outlineLevel="1" x14ac:dyDescent="0.3">
      <c r="A262" s="571"/>
      <c r="B262" s="99" t="s">
        <v>200</v>
      </c>
      <c r="C262" s="450"/>
      <c r="D262" s="451"/>
      <c r="E262" s="354"/>
      <c r="F262" s="352">
        <f>C262*0.0002242</f>
        <v>0</v>
      </c>
      <c r="G262" s="344" t="e">
        <f>C262/Samantekt!$J$7</f>
        <v>#DIV/0!</v>
      </c>
      <c r="H262" s="55" t="e">
        <f>F262/Samantekt!$J$7</f>
        <v>#DIV/0!</v>
      </c>
      <c r="I262" s="427">
        <f>K227</f>
        <v>0</v>
      </c>
      <c r="J262" s="391" t="e">
        <f>1-((E259+H275)/I262)</f>
        <v>#DIV/0!</v>
      </c>
      <c r="K262" s="474">
        <v>0</v>
      </c>
      <c r="L262" s="518"/>
      <c r="M262" s="46"/>
      <c r="N262" s="46"/>
      <c r="O262" s="508"/>
      <c r="P262" s="38"/>
      <c r="Q262" s="38"/>
      <c r="R262" s="38"/>
      <c r="S262" s="38"/>
      <c r="T262" s="38"/>
    </row>
    <row r="263" spans="1:20" ht="16.5" outlineLevel="1" x14ac:dyDescent="0.3">
      <c r="A263" s="571"/>
      <c r="B263" s="99" t="s">
        <v>201</v>
      </c>
      <c r="C263" s="450"/>
      <c r="D263" s="451"/>
      <c r="E263" s="354"/>
      <c r="F263" s="352">
        <f>C263*0.0001944</f>
        <v>0</v>
      </c>
      <c r="G263" s="344" t="e">
        <f>C263/Samantekt!$J$7</f>
        <v>#DIV/0!</v>
      </c>
      <c r="H263" s="55" t="e">
        <f>F263/Samantekt!$J$7</f>
        <v>#DIV/0!</v>
      </c>
      <c r="I263" s="445"/>
      <c r="J263" s="446"/>
      <c r="K263" s="444"/>
      <c r="L263" s="518"/>
      <c r="M263" s="46"/>
      <c r="N263" s="46"/>
      <c r="O263" s="508"/>
      <c r="P263" s="38"/>
      <c r="Q263" s="38"/>
      <c r="R263" s="38"/>
      <c r="S263" s="38"/>
      <c r="T263" s="38"/>
    </row>
    <row r="264" spans="1:20" ht="16.5" outlineLevel="1" x14ac:dyDescent="0.3">
      <c r="A264" s="571"/>
      <c r="B264" s="99" t="s">
        <v>199</v>
      </c>
      <c r="C264" s="346"/>
      <c r="D264" s="120"/>
      <c r="E264" s="66"/>
      <c r="F264" s="353">
        <v>0</v>
      </c>
      <c r="G264" s="344" t="e">
        <f>C264/Samantekt!$J$7</f>
        <v>#DIV/0!</v>
      </c>
      <c r="H264" s="55" t="e">
        <f>F264/Samantekt!$J$7</f>
        <v>#DIV/0!</v>
      </c>
      <c r="I264" s="445"/>
      <c r="J264" s="446"/>
      <c r="K264" s="444"/>
      <c r="L264" s="38"/>
      <c r="M264" s="46"/>
      <c r="N264" s="46"/>
      <c r="O264" s="508"/>
      <c r="P264" s="38"/>
      <c r="Q264" s="38"/>
      <c r="R264" s="38"/>
      <c r="S264" s="38"/>
      <c r="T264" s="38"/>
    </row>
    <row r="265" spans="1:20" ht="16.5" outlineLevel="1" x14ac:dyDescent="0.3">
      <c r="A265" s="571"/>
      <c r="B265" s="99" t="s">
        <v>212</v>
      </c>
      <c r="C265" s="346"/>
      <c r="D265" s="120"/>
      <c r="E265" s="66"/>
      <c r="F265" s="353">
        <f>D265*0.0000101</f>
        <v>0</v>
      </c>
      <c r="G265" s="344" t="e">
        <f>C265/Samantekt!$J$7</f>
        <v>#DIV/0!</v>
      </c>
      <c r="H265" s="55" t="e">
        <f>F265/Samantekt!$J$7</f>
        <v>#DIV/0!</v>
      </c>
      <c r="I265" s="445"/>
      <c r="J265" s="446"/>
      <c r="K265" s="444"/>
      <c r="L265" s="38"/>
      <c r="M265" s="46"/>
      <c r="N265" s="46"/>
      <c r="O265" s="508"/>
      <c r="P265" s="38"/>
      <c r="Q265" s="38"/>
      <c r="R265" s="38"/>
      <c r="S265" s="38"/>
      <c r="T265" s="38"/>
    </row>
    <row r="266" spans="1:20" ht="16.5" outlineLevel="1" x14ac:dyDescent="0.3">
      <c r="A266" s="571"/>
      <c r="B266" s="100" t="s">
        <v>203</v>
      </c>
      <c r="C266" s="109"/>
      <c r="D266" s="430"/>
      <c r="E266" s="59"/>
      <c r="F266" s="352">
        <f>C266*0.0002242</f>
        <v>0</v>
      </c>
      <c r="G266" s="344" t="e">
        <f>C266/Samantekt!$J$7</f>
        <v>#DIV/0!</v>
      </c>
      <c r="H266" s="55" t="e">
        <f>F266/Samantekt!$J$7</f>
        <v>#DIV/0!</v>
      </c>
      <c r="I266" s="445"/>
      <c r="J266" s="445"/>
      <c r="K266" s="424"/>
      <c r="L266" s="38"/>
      <c r="M266" s="46"/>
      <c r="N266" s="46"/>
      <c r="O266" s="508"/>
      <c r="P266" s="38"/>
      <c r="Q266" s="38"/>
      <c r="R266" s="38"/>
      <c r="S266" s="38"/>
      <c r="T266" s="38"/>
    </row>
    <row r="267" spans="1:20" ht="16.5" outlineLevel="1" x14ac:dyDescent="0.3">
      <c r="A267" s="571"/>
      <c r="B267" s="100" t="s">
        <v>204</v>
      </c>
      <c r="C267" s="109"/>
      <c r="D267" s="430"/>
      <c r="E267" s="59"/>
      <c r="F267" s="352">
        <f>C267*0.0001944</f>
        <v>0</v>
      </c>
      <c r="G267" s="344" t="e">
        <f>C267/Samantekt!$J$7</f>
        <v>#DIV/0!</v>
      </c>
      <c r="H267" s="55" t="e">
        <f>F267/Samantekt!$J$7</f>
        <v>#DIV/0!</v>
      </c>
      <c r="I267" s="445"/>
      <c r="J267" s="445"/>
      <c r="K267" s="424"/>
      <c r="L267" s="38"/>
      <c r="M267" s="46"/>
      <c r="N267" s="46"/>
      <c r="O267" s="508"/>
      <c r="P267" s="38"/>
      <c r="Q267" s="38"/>
      <c r="R267" s="38"/>
      <c r="S267" s="38"/>
      <c r="T267" s="38"/>
    </row>
    <row r="268" spans="1:20" ht="16.5" outlineLevel="1" x14ac:dyDescent="0.3">
      <c r="A268" s="571"/>
      <c r="B268" s="100" t="s">
        <v>213</v>
      </c>
      <c r="C268" s="430"/>
      <c r="D268" s="120"/>
      <c r="E268" s="59"/>
      <c r="F268" s="353">
        <f>D268*0.0000101</f>
        <v>0</v>
      </c>
      <c r="G268" s="344" t="e">
        <f>C268/Samantekt!$J$7</f>
        <v>#DIV/0!</v>
      </c>
      <c r="H268" s="55" t="e">
        <f>F268/Samantekt!$J$7</f>
        <v>#DIV/0!</v>
      </c>
      <c r="I268" s="445"/>
      <c r="J268" s="445"/>
      <c r="K268" s="424"/>
      <c r="L268" s="518"/>
      <c r="M268" s="46"/>
      <c r="N268" s="46"/>
      <c r="O268" s="508"/>
      <c r="P268" s="38"/>
      <c r="Q268" s="38"/>
      <c r="R268" s="38"/>
      <c r="S268" s="38"/>
      <c r="T268" s="38"/>
    </row>
    <row r="269" spans="1:20" ht="16.5" outlineLevel="1" x14ac:dyDescent="0.3">
      <c r="A269" s="571"/>
      <c r="B269" s="99" t="s">
        <v>202</v>
      </c>
      <c r="C269" s="346"/>
      <c r="D269" s="120"/>
      <c r="E269" s="431"/>
      <c r="F269" s="352">
        <v>0</v>
      </c>
      <c r="G269" s="344" t="e">
        <f>C269/Samantekt!$J$7</f>
        <v>#DIV/0!</v>
      </c>
      <c r="H269" s="55" t="e">
        <f>F269/Samantekt!$J$7</f>
        <v>#DIV/0!</v>
      </c>
      <c r="I269" s="424"/>
      <c r="J269" s="424"/>
      <c r="K269" s="424"/>
      <c r="L269" s="518"/>
      <c r="M269" s="46"/>
      <c r="N269" s="46"/>
      <c r="O269" s="508"/>
      <c r="P269" s="38"/>
      <c r="Q269" s="38"/>
      <c r="R269" s="38"/>
      <c r="S269" s="38"/>
      <c r="T269" s="38"/>
    </row>
    <row r="270" spans="1:20" ht="16.5" outlineLevel="1" x14ac:dyDescent="0.3">
      <c r="A270" s="571"/>
      <c r="B270" s="99" t="s">
        <v>210</v>
      </c>
      <c r="C270" s="109"/>
      <c r="D270" s="346"/>
      <c r="E270" s="431"/>
      <c r="F270" s="352">
        <f>C270*0.0007777</f>
        <v>0</v>
      </c>
      <c r="G270" s="344" t="e">
        <f>C270/Samantekt!$J$7</f>
        <v>#DIV/0!</v>
      </c>
      <c r="H270" s="55" t="e">
        <f>F270/Samantekt!$J$7</f>
        <v>#DIV/0!</v>
      </c>
      <c r="I270" s="424"/>
      <c r="J270" s="424"/>
      <c r="K270" s="424"/>
      <c r="L270" s="38"/>
      <c r="M270" s="46"/>
      <c r="N270" s="46"/>
      <c r="O270" s="508"/>
      <c r="P270" s="38"/>
      <c r="Q270" s="38"/>
      <c r="R270" s="38"/>
      <c r="S270" s="38"/>
      <c r="T270" s="38"/>
    </row>
    <row r="271" spans="1:20" ht="16.5" outlineLevel="1" x14ac:dyDescent="0.3">
      <c r="A271" s="571"/>
      <c r="B271" s="99" t="s">
        <v>211</v>
      </c>
      <c r="C271" s="346"/>
      <c r="D271" s="109"/>
      <c r="E271" s="431"/>
      <c r="F271" s="352">
        <f>C271*0.0000805</f>
        <v>0</v>
      </c>
      <c r="G271" s="344" t="e">
        <f>C271/Samantekt!$J$7</f>
        <v>#DIV/0!</v>
      </c>
      <c r="H271" s="55" t="e">
        <f>F271/Samantekt!$J$7</f>
        <v>#DIV/0!</v>
      </c>
      <c r="I271" s="424"/>
      <c r="J271" s="424"/>
      <c r="K271" s="424"/>
      <c r="L271" s="38"/>
      <c r="M271" s="46"/>
      <c r="N271" s="46"/>
      <c r="O271" s="508"/>
      <c r="P271" s="38"/>
      <c r="Q271" s="38"/>
      <c r="R271" s="38"/>
      <c r="S271" s="38"/>
      <c r="T271" s="38"/>
    </row>
    <row r="272" spans="1:20" ht="16.5" outlineLevel="1" x14ac:dyDescent="0.3">
      <c r="A272" s="571"/>
      <c r="B272" s="99" t="s">
        <v>214</v>
      </c>
      <c r="C272" s="109"/>
      <c r="D272" s="346"/>
      <c r="E272" s="431"/>
      <c r="F272" s="352">
        <f>C272*0.0003149</f>
        <v>0</v>
      </c>
      <c r="G272" s="344" t="e">
        <f>C272/Samantekt!$J$7</f>
        <v>#DIV/0!</v>
      </c>
      <c r="H272" s="55" t="e">
        <f>F272/Samantekt!$J$7</f>
        <v>#DIV/0!</v>
      </c>
      <c r="I272" s="424"/>
      <c r="J272" s="424"/>
      <c r="K272" s="424"/>
      <c r="L272" s="518"/>
      <c r="M272" s="46"/>
      <c r="N272" s="46"/>
      <c r="O272" s="508"/>
      <c r="P272" s="38"/>
      <c r="Q272" s="38"/>
      <c r="R272" s="38"/>
      <c r="S272" s="38"/>
      <c r="T272" s="38"/>
    </row>
    <row r="273" spans="1:20" ht="16.5" outlineLevel="1" x14ac:dyDescent="0.3">
      <c r="A273" s="571"/>
      <c r="B273" s="99" t="s">
        <v>215</v>
      </c>
      <c r="C273" s="109"/>
      <c r="D273" s="346"/>
      <c r="E273" s="431"/>
      <c r="F273" s="352">
        <f>C273*0.0002592</f>
        <v>0</v>
      </c>
      <c r="G273" s="344" t="e">
        <f>C273/Samantekt!$J$7</f>
        <v>#DIV/0!</v>
      </c>
      <c r="H273" s="55" t="e">
        <f>F273/Samantekt!$J$7</f>
        <v>#DIV/0!</v>
      </c>
      <c r="I273" s="424"/>
      <c r="J273" s="424"/>
      <c r="K273" s="424"/>
      <c r="L273" s="518"/>
      <c r="M273" s="46"/>
      <c r="N273" s="46"/>
      <c r="O273" s="508"/>
      <c r="P273" s="38"/>
      <c r="Q273" s="38"/>
      <c r="R273" s="38"/>
      <c r="S273" s="38"/>
      <c r="T273" s="38"/>
    </row>
    <row r="274" spans="1:20" ht="16.5" outlineLevel="1" x14ac:dyDescent="0.3">
      <c r="A274" s="571"/>
      <c r="B274" s="99" t="s">
        <v>216</v>
      </c>
      <c r="C274" s="109"/>
      <c r="D274" s="346"/>
      <c r="E274" s="431"/>
      <c r="F274" s="352">
        <f>C274*0.0001121</f>
        <v>0</v>
      </c>
      <c r="G274" s="344" t="e">
        <f>C274/Samantekt!$J$7</f>
        <v>#DIV/0!</v>
      </c>
      <c r="H274" s="55" t="e">
        <f>F274/Samantekt!$J$7</f>
        <v>#DIV/0!</v>
      </c>
      <c r="I274" s="424"/>
      <c r="J274" s="424"/>
      <c r="K274" s="424"/>
      <c r="L274" s="38"/>
      <c r="M274" s="46"/>
      <c r="N274" s="46"/>
      <c r="O274" s="508"/>
      <c r="P274" s="38"/>
      <c r="Q274" s="38"/>
      <c r="R274" s="38"/>
      <c r="S274" s="38"/>
      <c r="T274" s="38"/>
    </row>
    <row r="275" spans="1:20" ht="17.25" outlineLevel="1" thickBot="1" x14ac:dyDescent="0.35">
      <c r="A275" s="571"/>
      <c r="B275" s="452" t="s">
        <v>108</v>
      </c>
      <c r="C275" s="375">
        <f>SUM(C262:C274)</f>
        <v>0</v>
      </c>
      <c r="D275" s="441">
        <f>SUM(D262:D274)</f>
        <v>0</v>
      </c>
      <c r="E275" s="442" t="e">
        <f>D275/(C275+D275)</f>
        <v>#DIV/0!</v>
      </c>
      <c r="F275" s="351">
        <f>SUM(F262:F274)</f>
        <v>0</v>
      </c>
      <c r="G275" s="344" t="e">
        <f>C275/Samantekt!$J$7</f>
        <v>#DIV/0!</v>
      </c>
      <c r="H275" s="55" t="e">
        <f>F275/Samantekt!$J$7</f>
        <v>#DIV/0!</v>
      </c>
      <c r="I275" s="445"/>
      <c r="J275" s="424"/>
      <c r="K275" s="429"/>
      <c r="L275" s="518"/>
      <c r="M275" s="38"/>
      <c r="N275" s="38"/>
      <c r="O275" s="46"/>
      <c r="P275" s="508"/>
      <c r="Q275" s="38"/>
      <c r="R275" s="38"/>
      <c r="S275" s="38"/>
      <c r="T275" s="38"/>
    </row>
    <row r="276" spans="1:20" ht="19.5" outlineLevel="1" thickTop="1" x14ac:dyDescent="0.3">
      <c r="A276" s="434"/>
      <c r="B276" s="618" t="s">
        <v>64</v>
      </c>
      <c r="C276" s="618"/>
      <c r="D276" s="618"/>
      <c r="E276" s="618"/>
      <c r="F276" s="618"/>
      <c r="G276" s="618"/>
      <c r="H276" s="618"/>
      <c r="I276" s="618"/>
      <c r="J276" s="618"/>
      <c r="K276" s="618"/>
      <c r="L276" s="38"/>
      <c r="M276" s="38"/>
      <c r="N276" s="38"/>
      <c r="O276" s="46"/>
      <c r="P276" s="508"/>
      <c r="Q276" s="38"/>
      <c r="R276" s="38"/>
      <c r="S276" s="38"/>
      <c r="T276" s="38"/>
    </row>
    <row r="277" spans="1:20" ht="51.75" outlineLevel="1" x14ac:dyDescent="0.35">
      <c r="A277" s="434"/>
      <c r="B277" s="154"/>
      <c r="C277" s="449" t="s">
        <v>179</v>
      </c>
      <c r="D277" s="449" t="s">
        <v>76</v>
      </c>
      <c r="E277" s="438" t="s">
        <v>77</v>
      </c>
      <c r="F277" s="473"/>
      <c r="G277" s="472"/>
      <c r="H277" s="471"/>
      <c r="I277" s="380" t="s">
        <v>250</v>
      </c>
      <c r="J277" s="380" t="s">
        <v>140</v>
      </c>
      <c r="K277" s="409" t="s">
        <v>251</v>
      </c>
      <c r="L277" s="38"/>
      <c r="M277" s="38"/>
      <c r="N277" s="38"/>
      <c r="O277" s="46"/>
      <c r="P277" s="508"/>
      <c r="Q277" s="38"/>
      <c r="R277" s="38"/>
      <c r="S277" s="38"/>
      <c r="T277" s="38"/>
    </row>
    <row r="278" spans="1:20" ht="16.5" outlineLevel="1" x14ac:dyDescent="0.3">
      <c r="A278" s="434"/>
      <c r="B278" s="100" t="s">
        <v>207</v>
      </c>
      <c r="C278" s="450"/>
      <c r="D278" s="447">
        <f>C278*0.00272</f>
        <v>0</v>
      </c>
      <c r="E278" s="454" t="e">
        <f>D278/Samantekt!$J$7</f>
        <v>#DIV/0!</v>
      </c>
      <c r="F278" s="462"/>
      <c r="G278" s="462"/>
      <c r="H278" s="462"/>
      <c r="I278" s="427">
        <f>K243</f>
        <v>0</v>
      </c>
      <c r="J278" s="391" t="e">
        <f>1-((E281)/I278)</f>
        <v>#DIV/0!</v>
      </c>
      <c r="K278" s="474">
        <v>0</v>
      </c>
      <c r="L278" s="38"/>
      <c r="M278" s="38"/>
      <c r="N278" s="38"/>
      <c r="O278" s="46"/>
      <c r="P278" s="508"/>
      <c r="Q278" s="38"/>
      <c r="R278" s="38"/>
      <c r="S278" s="38"/>
      <c r="T278" s="38"/>
    </row>
    <row r="279" spans="1:20" ht="16.5" outlineLevel="1" x14ac:dyDescent="0.3">
      <c r="A279" s="434"/>
      <c r="B279" s="100" t="s">
        <v>64</v>
      </c>
      <c r="C279" s="109"/>
      <c r="D279" s="515"/>
      <c r="E279" s="454" t="e">
        <f>D279/Samantekt!$J$7</f>
        <v>#DIV/0!</v>
      </c>
      <c r="F279" s="433"/>
      <c r="G279" s="433"/>
      <c r="H279" s="437"/>
      <c r="I279" s="445"/>
      <c r="J279" s="424"/>
      <c r="K279" s="424"/>
      <c r="L279" s="38"/>
      <c r="M279" s="38"/>
      <c r="N279" s="38"/>
      <c r="O279" s="46"/>
      <c r="P279" s="508"/>
      <c r="Q279" s="38"/>
      <c r="R279" s="38"/>
      <c r="S279" s="38"/>
      <c r="T279" s="38"/>
    </row>
    <row r="280" spans="1:20" ht="16.5" outlineLevel="1" x14ac:dyDescent="0.3">
      <c r="A280" s="434"/>
      <c r="B280" s="100" t="s">
        <v>64</v>
      </c>
      <c r="C280" s="109"/>
      <c r="D280" s="515"/>
      <c r="E280" s="454" t="e">
        <f>D280/Samantekt!$J$7</f>
        <v>#DIV/0!</v>
      </c>
      <c r="F280" s="433"/>
      <c r="G280" s="433"/>
      <c r="H280" s="437"/>
      <c r="I280" s="445"/>
      <c r="J280" s="424"/>
      <c r="K280" s="424"/>
      <c r="L280" s="38"/>
      <c r="M280" s="38"/>
      <c r="N280" s="38"/>
      <c r="O280" s="46"/>
      <c r="P280" s="508"/>
      <c r="Q280" s="38"/>
      <c r="R280" s="38"/>
      <c r="S280" s="38"/>
      <c r="T280" s="38"/>
    </row>
    <row r="281" spans="1:20" ht="16.5" outlineLevel="1" x14ac:dyDescent="0.3">
      <c r="A281" s="434"/>
      <c r="B281" s="100" t="s">
        <v>108</v>
      </c>
      <c r="C281" s="109"/>
      <c r="D281" s="515">
        <f>SUM(D278:D280)</f>
        <v>0</v>
      </c>
      <c r="E281" s="454" t="e">
        <f>D281/Samantekt!$J$7</f>
        <v>#DIV/0!</v>
      </c>
      <c r="F281" s="433"/>
      <c r="G281" s="433"/>
      <c r="H281" s="437"/>
      <c r="I281" s="445"/>
      <c r="J281" s="424"/>
      <c r="K281" s="424"/>
      <c r="L281" s="38"/>
      <c r="M281" s="38"/>
      <c r="N281" s="38"/>
      <c r="O281" s="46"/>
      <c r="P281" s="508"/>
      <c r="Q281" s="38"/>
      <c r="R281" s="38"/>
      <c r="S281" s="38"/>
      <c r="T281" s="38"/>
    </row>
    <row r="282" spans="1:20" ht="16.5" outlineLevel="1" x14ac:dyDescent="0.3">
      <c r="A282" s="38"/>
    </row>
    <row r="283" spans="1:20" ht="16.5" outlineLevel="1" x14ac:dyDescent="0.3">
      <c r="A283" s="38"/>
    </row>
    <row r="284" spans="1:20" ht="16.5" outlineLevel="1" x14ac:dyDescent="0.3">
      <c r="A284" s="38"/>
    </row>
    <row r="285" spans="1:20" ht="16.5" outlineLevel="1" x14ac:dyDescent="0.3">
      <c r="A285" s="38"/>
    </row>
    <row r="286" spans="1:20" ht="16.5" x14ac:dyDescent="0.3">
      <c r="A286" s="38"/>
    </row>
    <row r="287" spans="1:20" ht="30" x14ac:dyDescent="0.4">
      <c r="A287" s="150"/>
      <c r="B287" s="513">
        <v>2020</v>
      </c>
      <c r="C287" s="261"/>
      <c r="D287" s="261"/>
      <c r="E287" s="261"/>
      <c r="F287" s="261"/>
      <c r="G287" s="261"/>
      <c r="H287" s="261"/>
      <c r="I287" s="261"/>
      <c r="J287" s="261"/>
      <c r="K287" s="261"/>
      <c r="L287" s="261"/>
      <c r="M287" s="261"/>
      <c r="N287" s="150"/>
      <c r="O287" s="151"/>
      <c r="P287" s="151"/>
      <c r="Q287" s="151"/>
      <c r="R287" s="151"/>
      <c r="S287" s="151"/>
      <c r="T287" s="151"/>
    </row>
    <row r="288" spans="1:20" ht="18" hidden="1" outlineLevel="1" x14ac:dyDescent="0.25">
      <c r="A288" s="571">
        <v>2020</v>
      </c>
      <c r="B288" s="618" t="s">
        <v>45</v>
      </c>
      <c r="C288" s="618"/>
      <c r="D288" s="618"/>
      <c r="E288" s="618"/>
      <c r="F288" s="618"/>
      <c r="G288" s="618"/>
      <c r="H288" s="618"/>
      <c r="I288" s="618"/>
      <c r="J288" s="618"/>
      <c r="K288" s="618"/>
      <c r="L288" s="599" t="s">
        <v>46</v>
      </c>
      <c r="M288" s="599"/>
      <c r="N288" s="599"/>
      <c r="O288" s="599"/>
      <c r="P288" s="599"/>
      <c r="Q288" s="599"/>
      <c r="R288" s="599"/>
      <c r="S288" s="599"/>
      <c r="T288" s="599"/>
    </row>
    <row r="289" spans="1:20" ht="34.5" hidden="1" outlineLevel="1" x14ac:dyDescent="0.35">
      <c r="A289" s="571"/>
      <c r="B289" s="154" t="s">
        <v>206</v>
      </c>
      <c r="C289" s="449" t="s">
        <v>179</v>
      </c>
      <c r="D289" s="449" t="s">
        <v>76</v>
      </c>
      <c r="E289" s="438" t="s">
        <v>77</v>
      </c>
      <c r="F289" s="473"/>
      <c r="G289" s="472"/>
      <c r="H289" s="471"/>
      <c r="I289" s="459"/>
      <c r="J289" s="459"/>
      <c r="K289" s="475"/>
      <c r="L289" s="154" t="s">
        <v>48</v>
      </c>
      <c r="M289" s="160" t="s">
        <v>7</v>
      </c>
      <c r="N289" s="154" t="s">
        <v>208</v>
      </c>
      <c r="O289" s="154" t="s">
        <v>76</v>
      </c>
      <c r="P289" s="159" t="s">
        <v>47</v>
      </c>
      <c r="Q289" s="172" t="s">
        <v>77</v>
      </c>
      <c r="R289" s="380" t="s">
        <v>183</v>
      </c>
      <c r="S289" s="380" t="s">
        <v>140</v>
      </c>
      <c r="T289" s="380" t="s">
        <v>184</v>
      </c>
    </row>
    <row r="290" spans="1:20" ht="16.5" hidden="1" outlineLevel="1" x14ac:dyDescent="0.3">
      <c r="A290" s="571"/>
      <c r="B290" s="100" t="s">
        <v>113</v>
      </c>
      <c r="C290" s="450"/>
      <c r="D290" s="447">
        <f>C290*0.00234</f>
        <v>0</v>
      </c>
      <c r="E290" s="454" t="e">
        <f>D290/Samantekt!$K$7</f>
        <v>#DIV/0!</v>
      </c>
      <c r="F290" s="461"/>
      <c r="G290" s="460"/>
      <c r="H290" s="459"/>
      <c r="I290" s="459"/>
      <c r="J290" s="459"/>
      <c r="K290" s="475"/>
      <c r="L290" s="13" t="s">
        <v>49</v>
      </c>
      <c r="M290" s="109"/>
      <c r="N290" s="120"/>
      <c r="O290" s="514">
        <f>N290/1000</f>
        <v>0</v>
      </c>
      <c r="P290" s="342" t="e">
        <f>M290/Samantekt!$K$7</f>
        <v>#DIV/0!</v>
      </c>
      <c r="Q290" s="55" t="e">
        <f>O290/Samantekt!$K$7</f>
        <v>#DIV/0!</v>
      </c>
      <c r="R290" s="453">
        <f>T255</f>
        <v>0</v>
      </c>
      <c r="S290" s="428" t="e">
        <f>1-((Q290+Q291)/R290)</f>
        <v>#DIV/0!</v>
      </c>
      <c r="T290" s="453">
        <v>0</v>
      </c>
    </row>
    <row r="291" spans="1:20" ht="16.5" hidden="1" outlineLevel="1" x14ac:dyDescent="0.3">
      <c r="A291" s="571"/>
      <c r="B291" s="100" t="s">
        <v>114</v>
      </c>
      <c r="C291" s="109"/>
      <c r="D291" s="352">
        <f>C291*0.00272</f>
        <v>0</v>
      </c>
      <c r="E291" s="454" t="e">
        <f>D291/Samantekt!$K$7</f>
        <v>#DIV/0!</v>
      </c>
      <c r="F291" s="469"/>
      <c r="G291" s="460"/>
      <c r="H291" s="462"/>
      <c r="I291" s="459"/>
      <c r="J291" s="459"/>
      <c r="K291" s="475"/>
      <c r="L291" s="15" t="s">
        <v>50</v>
      </c>
      <c r="M291" s="109"/>
      <c r="N291" s="120"/>
      <c r="O291" s="514">
        <f t="shared" ref="O291" si="8">N291/1000</f>
        <v>0</v>
      </c>
      <c r="P291" s="342" t="e">
        <f>M291/Samantekt!$K$7</f>
        <v>#DIV/0!</v>
      </c>
      <c r="Q291" s="55" t="e">
        <f>O291/Samantekt!$K$7</f>
        <v>#DIV/0!</v>
      </c>
      <c r="R291" s="423"/>
      <c r="S291" s="423"/>
      <c r="T291" s="423"/>
    </row>
    <row r="292" spans="1:20" ht="16.5" hidden="1" outlineLevel="1" x14ac:dyDescent="0.3">
      <c r="A292" s="571"/>
      <c r="B292" s="100" t="s">
        <v>209</v>
      </c>
      <c r="C292" s="430"/>
      <c r="D292" s="353">
        <v>0</v>
      </c>
      <c r="E292" s="454">
        <f>D292</f>
        <v>0</v>
      </c>
      <c r="F292" s="470"/>
      <c r="G292" s="463"/>
      <c r="H292" s="458"/>
      <c r="I292" s="459"/>
      <c r="J292" s="459"/>
      <c r="K292" s="475"/>
      <c r="L292" s="13"/>
      <c r="M292" s="109"/>
      <c r="N292" s="120"/>
      <c r="O292" s="514"/>
      <c r="P292" s="342" t="e">
        <f>M292/Samantekt!$K$7</f>
        <v>#DIV/0!</v>
      </c>
      <c r="Q292" s="55" t="e">
        <f>O292/Samantekt!$K$7</f>
        <v>#DIV/0!</v>
      </c>
      <c r="R292" s="423"/>
      <c r="S292" s="423"/>
      <c r="T292" s="423"/>
    </row>
    <row r="293" spans="1:20" ht="17.25" hidden="1" outlineLevel="1" thickBot="1" x14ac:dyDescent="0.35">
      <c r="A293" s="571"/>
      <c r="B293" s="443" t="s">
        <v>64</v>
      </c>
      <c r="C293" s="109"/>
      <c r="D293" s="439"/>
      <c r="E293" s="454" t="e">
        <f>D293/Samantekt!$K$7</f>
        <v>#DIV/0!</v>
      </c>
      <c r="F293" s="468"/>
      <c r="G293" s="457"/>
      <c r="H293" s="458"/>
      <c r="I293" s="459"/>
      <c r="J293" s="459"/>
      <c r="K293" s="475"/>
      <c r="L293" s="226"/>
      <c r="M293" s="350">
        <f>SUM(M290:M292)</f>
        <v>0</v>
      </c>
      <c r="N293" s="350"/>
      <c r="O293" s="349">
        <f>SUM(O290:O292)</f>
        <v>0</v>
      </c>
      <c r="P293" s="342" t="e">
        <f>M293/Samantekt!$K$7</f>
        <v>#DIV/0!</v>
      </c>
      <c r="Q293" s="55" t="e">
        <f>O293/Samantekt!$K$7</f>
        <v>#DIV/0!</v>
      </c>
      <c r="R293" s="425"/>
      <c r="S293" s="429"/>
      <c r="T293" s="426"/>
    </row>
    <row r="294" spans="1:20" ht="18" hidden="1" outlineLevel="1" thickTop="1" thickBot="1" x14ac:dyDescent="0.35">
      <c r="A294" s="571"/>
      <c r="B294" s="371" t="s">
        <v>108</v>
      </c>
      <c r="C294" s="350">
        <f>SUM(C290:C293)</f>
        <v>0</v>
      </c>
      <c r="D294" s="440">
        <f>SUM(D290:D293)</f>
        <v>0</v>
      </c>
      <c r="E294" s="454" t="e">
        <f>D294/Samantekt!$K$7</f>
        <v>#DIV/0!</v>
      </c>
      <c r="F294" s="439"/>
      <c r="G294" s="466"/>
      <c r="H294" s="464"/>
      <c r="I294" s="459"/>
      <c r="J294" s="459"/>
      <c r="K294" s="475"/>
      <c r="L294" s="38"/>
      <c r="M294" s="46"/>
      <c r="N294" s="46"/>
      <c r="O294" s="508"/>
      <c r="P294" s="38"/>
      <c r="Q294" s="38"/>
      <c r="R294" s="38"/>
      <c r="S294" s="38"/>
      <c r="T294" s="38"/>
    </row>
    <row r="295" spans="1:20" ht="17.25" hidden="1" outlineLevel="1" thickTop="1" x14ac:dyDescent="0.3">
      <c r="A295" s="571"/>
      <c r="B295" s="434"/>
      <c r="C295" s="434"/>
      <c r="D295" s="434"/>
      <c r="E295" s="434"/>
      <c r="F295" s="435"/>
      <c r="G295" s="434"/>
      <c r="H295" s="465"/>
      <c r="I295" s="436"/>
      <c r="J295" s="436"/>
      <c r="K295" s="436"/>
      <c r="L295" s="21"/>
      <c r="M295" s="21"/>
      <c r="N295" s="21"/>
      <c r="O295" s="633" t="s">
        <v>93</v>
      </c>
      <c r="P295" s="633"/>
      <c r="Q295" s="633"/>
      <c r="R295" s="633"/>
      <c r="S295" s="38"/>
      <c r="T295" s="38"/>
    </row>
    <row r="296" spans="1:20" ht="51.75" hidden="1" outlineLevel="1" x14ac:dyDescent="0.35">
      <c r="A296" s="571"/>
      <c r="B296" s="154" t="s">
        <v>205</v>
      </c>
      <c r="C296" s="448" t="s">
        <v>180</v>
      </c>
      <c r="D296" s="449" t="s">
        <v>125</v>
      </c>
      <c r="E296" s="289" t="s">
        <v>181</v>
      </c>
      <c r="F296" s="284" t="s">
        <v>76</v>
      </c>
      <c r="G296" s="257" t="s">
        <v>47</v>
      </c>
      <c r="H296" s="438" t="s">
        <v>77</v>
      </c>
      <c r="I296" s="380" t="s">
        <v>185</v>
      </c>
      <c r="J296" s="380" t="s">
        <v>140</v>
      </c>
      <c r="K296" s="409" t="s">
        <v>186</v>
      </c>
      <c r="L296" s="38"/>
      <c r="M296" s="38"/>
      <c r="N296" s="38"/>
      <c r="O296" s="633"/>
      <c r="P296" s="633"/>
      <c r="Q296" s="633"/>
      <c r="R296" s="633"/>
      <c r="S296" s="38"/>
      <c r="T296" s="38"/>
    </row>
    <row r="297" spans="1:20" ht="16.5" hidden="1" outlineLevel="1" x14ac:dyDescent="0.3">
      <c r="A297" s="571"/>
      <c r="B297" s="99" t="s">
        <v>200</v>
      </c>
      <c r="C297" s="450"/>
      <c r="D297" s="451"/>
      <c r="E297" s="354"/>
      <c r="F297" s="352">
        <f>C297*0.0002242</f>
        <v>0</v>
      </c>
      <c r="G297" s="344" t="e">
        <f>C297/Samantekt!$K$7</f>
        <v>#DIV/0!</v>
      </c>
      <c r="H297" s="55" t="e">
        <f>F297/Samantekt!$K$7</f>
        <v>#DIV/0!</v>
      </c>
      <c r="I297" s="427">
        <f>K262</f>
        <v>0</v>
      </c>
      <c r="J297" s="391" t="e">
        <f>1-((E294+H310)/I297)</f>
        <v>#DIV/0!</v>
      </c>
      <c r="K297" s="474">
        <v>0</v>
      </c>
      <c r="L297" s="518"/>
      <c r="M297" s="46"/>
      <c r="N297" s="46"/>
      <c r="O297" s="508"/>
      <c r="P297" s="38"/>
      <c r="Q297" s="38"/>
      <c r="R297" s="38"/>
      <c r="S297" s="38"/>
      <c r="T297" s="38"/>
    </row>
    <row r="298" spans="1:20" ht="16.5" hidden="1" outlineLevel="1" x14ac:dyDescent="0.3">
      <c r="A298" s="571"/>
      <c r="B298" s="99" t="s">
        <v>201</v>
      </c>
      <c r="C298" s="450"/>
      <c r="D298" s="451"/>
      <c r="E298" s="354"/>
      <c r="F298" s="352">
        <f>C298*0.0001944</f>
        <v>0</v>
      </c>
      <c r="G298" s="344" t="e">
        <f>C298/Samantekt!$K$7</f>
        <v>#DIV/0!</v>
      </c>
      <c r="H298" s="55" t="e">
        <f>F298/Samantekt!$K$7</f>
        <v>#DIV/0!</v>
      </c>
      <c r="I298" s="445"/>
      <c r="J298" s="446"/>
      <c r="K298" s="444"/>
      <c r="L298" s="518"/>
      <c r="M298" s="46"/>
      <c r="N298" s="46"/>
      <c r="O298" s="508"/>
      <c r="P298" s="38"/>
      <c r="Q298" s="38"/>
      <c r="R298" s="38"/>
      <c r="S298" s="38"/>
      <c r="T298" s="38"/>
    </row>
    <row r="299" spans="1:20" ht="16.5" hidden="1" outlineLevel="1" x14ac:dyDescent="0.3">
      <c r="A299" s="571"/>
      <c r="B299" s="99" t="s">
        <v>199</v>
      </c>
      <c r="C299" s="346"/>
      <c r="D299" s="120"/>
      <c r="E299" s="66"/>
      <c r="F299" s="353">
        <v>0</v>
      </c>
      <c r="G299" s="344" t="e">
        <f>C299/Samantekt!$K$7</f>
        <v>#DIV/0!</v>
      </c>
      <c r="H299" s="55" t="e">
        <f>F299/Samantekt!$K$7</f>
        <v>#DIV/0!</v>
      </c>
      <c r="I299" s="445"/>
      <c r="J299" s="446"/>
      <c r="K299" s="444"/>
      <c r="L299" s="38"/>
      <c r="M299" s="46"/>
      <c r="N299" s="46"/>
      <c r="O299" s="508"/>
      <c r="P299" s="38"/>
      <c r="Q299" s="38"/>
      <c r="R299" s="38"/>
      <c r="S299" s="38"/>
      <c r="T299" s="38"/>
    </row>
    <row r="300" spans="1:20" ht="16.5" hidden="1" outlineLevel="1" x14ac:dyDescent="0.3">
      <c r="A300" s="571"/>
      <c r="B300" s="99" t="s">
        <v>212</v>
      </c>
      <c r="C300" s="346"/>
      <c r="D300" s="120"/>
      <c r="E300" s="66"/>
      <c r="F300" s="353">
        <f>D300*0.0000101</f>
        <v>0</v>
      </c>
      <c r="G300" s="344" t="e">
        <f>C300/Samantekt!$K$7</f>
        <v>#DIV/0!</v>
      </c>
      <c r="H300" s="55" t="e">
        <f>F300/Samantekt!$K$7</f>
        <v>#DIV/0!</v>
      </c>
      <c r="I300" s="445"/>
      <c r="J300" s="446"/>
      <c r="K300" s="444"/>
      <c r="L300" s="38"/>
      <c r="M300" s="46"/>
      <c r="N300" s="46"/>
      <c r="O300" s="508"/>
      <c r="P300" s="38"/>
      <c r="Q300" s="38"/>
      <c r="R300" s="38"/>
      <c r="S300" s="38"/>
      <c r="T300" s="38"/>
    </row>
    <row r="301" spans="1:20" ht="16.5" hidden="1" outlineLevel="1" x14ac:dyDescent="0.3">
      <c r="A301" s="571"/>
      <c r="B301" s="100" t="s">
        <v>203</v>
      </c>
      <c r="C301" s="109"/>
      <c r="D301" s="430"/>
      <c r="E301" s="59"/>
      <c r="F301" s="352">
        <f>C301*0.0002242</f>
        <v>0</v>
      </c>
      <c r="G301" s="344" t="e">
        <f>C301/Samantekt!$K$7</f>
        <v>#DIV/0!</v>
      </c>
      <c r="H301" s="55" t="e">
        <f>F301/Samantekt!$K$7</f>
        <v>#DIV/0!</v>
      </c>
      <c r="I301" s="445"/>
      <c r="J301" s="445"/>
      <c r="K301" s="424"/>
      <c r="L301" s="38"/>
      <c r="M301" s="46"/>
      <c r="N301" s="46"/>
      <c r="O301" s="508"/>
      <c r="P301" s="38"/>
      <c r="Q301" s="38"/>
      <c r="R301" s="38"/>
      <c r="S301" s="38"/>
      <c r="T301" s="38"/>
    </row>
    <row r="302" spans="1:20" ht="16.5" hidden="1" outlineLevel="1" x14ac:dyDescent="0.3">
      <c r="A302" s="571"/>
      <c r="B302" s="100" t="s">
        <v>204</v>
      </c>
      <c r="C302" s="109"/>
      <c r="D302" s="430"/>
      <c r="E302" s="59"/>
      <c r="F302" s="352">
        <f>C302*0.0001944</f>
        <v>0</v>
      </c>
      <c r="G302" s="344" t="e">
        <f>C302/Samantekt!$K$7</f>
        <v>#DIV/0!</v>
      </c>
      <c r="H302" s="55" t="e">
        <f>F302/Samantekt!$K$7</f>
        <v>#DIV/0!</v>
      </c>
      <c r="I302" s="445"/>
      <c r="J302" s="445"/>
      <c r="K302" s="424"/>
      <c r="L302" s="38"/>
      <c r="M302" s="46"/>
      <c r="N302" s="46"/>
      <c r="O302" s="508"/>
      <c r="P302" s="38"/>
      <c r="Q302" s="38"/>
      <c r="R302" s="38"/>
      <c r="S302" s="38"/>
      <c r="T302" s="38"/>
    </row>
    <row r="303" spans="1:20" ht="16.5" hidden="1" outlineLevel="1" x14ac:dyDescent="0.3">
      <c r="A303" s="571"/>
      <c r="B303" s="100" t="s">
        <v>213</v>
      </c>
      <c r="C303" s="430"/>
      <c r="D303" s="120"/>
      <c r="E303" s="59"/>
      <c r="F303" s="353">
        <f>D303*0.0000101</f>
        <v>0</v>
      </c>
      <c r="G303" s="344" t="e">
        <f>C303/Samantekt!$K$7</f>
        <v>#DIV/0!</v>
      </c>
      <c r="H303" s="55" t="e">
        <f>F303/Samantekt!$K$7</f>
        <v>#DIV/0!</v>
      </c>
      <c r="I303" s="445"/>
      <c r="J303" s="445"/>
      <c r="K303" s="424"/>
      <c r="L303" s="518"/>
      <c r="M303" s="46"/>
      <c r="N303" s="46"/>
      <c r="O303" s="508"/>
      <c r="P303" s="38"/>
      <c r="Q303" s="38"/>
      <c r="R303" s="38"/>
      <c r="S303" s="38"/>
      <c r="T303" s="38"/>
    </row>
    <row r="304" spans="1:20" ht="16.5" hidden="1" outlineLevel="1" x14ac:dyDescent="0.3">
      <c r="A304" s="571"/>
      <c r="B304" s="99" t="s">
        <v>202</v>
      </c>
      <c r="C304" s="346"/>
      <c r="D304" s="120"/>
      <c r="E304" s="431"/>
      <c r="F304" s="352">
        <v>0</v>
      </c>
      <c r="G304" s="344" t="e">
        <f>C304/Samantekt!$K$7</f>
        <v>#DIV/0!</v>
      </c>
      <c r="H304" s="55" t="e">
        <f>F304/Samantekt!$K$7</f>
        <v>#DIV/0!</v>
      </c>
      <c r="I304" s="424"/>
      <c r="J304" s="424"/>
      <c r="K304" s="424"/>
      <c r="L304" s="518"/>
      <c r="M304" s="46"/>
      <c r="N304" s="46"/>
      <c r="O304" s="508"/>
      <c r="P304" s="38"/>
      <c r="Q304" s="38"/>
      <c r="R304" s="38"/>
      <c r="S304" s="38"/>
      <c r="T304" s="38"/>
    </row>
    <row r="305" spans="1:20" ht="16.5" hidden="1" outlineLevel="1" x14ac:dyDescent="0.3">
      <c r="A305" s="571"/>
      <c r="B305" s="99" t="s">
        <v>210</v>
      </c>
      <c r="C305" s="109"/>
      <c r="D305" s="346"/>
      <c r="E305" s="431"/>
      <c r="F305" s="352">
        <f>C305*0.0007777</f>
        <v>0</v>
      </c>
      <c r="G305" s="344" t="e">
        <f>C305/Samantekt!$K$7</f>
        <v>#DIV/0!</v>
      </c>
      <c r="H305" s="55" t="e">
        <f>F305/Samantekt!$K$7</f>
        <v>#DIV/0!</v>
      </c>
      <c r="I305" s="424"/>
      <c r="J305" s="424"/>
      <c r="K305" s="424"/>
      <c r="L305" s="38"/>
      <c r="M305" s="46"/>
      <c r="N305" s="46"/>
      <c r="O305" s="508"/>
      <c r="P305" s="38"/>
      <c r="Q305" s="38"/>
      <c r="R305" s="38"/>
      <c r="S305" s="38"/>
      <c r="T305" s="38"/>
    </row>
    <row r="306" spans="1:20" ht="16.5" hidden="1" outlineLevel="1" x14ac:dyDescent="0.3">
      <c r="A306" s="571"/>
      <c r="B306" s="99" t="s">
        <v>211</v>
      </c>
      <c r="C306" s="346"/>
      <c r="D306" s="109"/>
      <c r="E306" s="431"/>
      <c r="F306" s="352">
        <f>C306*0.0000805</f>
        <v>0</v>
      </c>
      <c r="G306" s="344" t="e">
        <f>C306/Samantekt!$K$7</f>
        <v>#DIV/0!</v>
      </c>
      <c r="H306" s="55" t="e">
        <f>F306/Samantekt!$K$7</f>
        <v>#DIV/0!</v>
      </c>
      <c r="I306" s="424"/>
      <c r="J306" s="424"/>
      <c r="K306" s="424"/>
      <c r="L306" s="38"/>
      <c r="M306" s="46"/>
      <c r="N306" s="46"/>
      <c r="O306" s="508"/>
      <c r="P306" s="38"/>
      <c r="Q306" s="38"/>
      <c r="R306" s="38"/>
      <c r="S306" s="38"/>
      <c r="T306" s="38"/>
    </row>
    <row r="307" spans="1:20" ht="16.5" hidden="1" outlineLevel="1" x14ac:dyDescent="0.3">
      <c r="A307" s="571"/>
      <c r="B307" s="99" t="s">
        <v>214</v>
      </c>
      <c r="C307" s="109"/>
      <c r="D307" s="346"/>
      <c r="E307" s="431"/>
      <c r="F307" s="352">
        <f>C307*0.0003149</f>
        <v>0</v>
      </c>
      <c r="G307" s="344" t="e">
        <f>C307/Samantekt!$K$7</f>
        <v>#DIV/0!</v>
      </c>
      <c r="H307" s="55" t="e">
        <f>F307/Samantekt!$K$7</f>
        <v>#DIV/0!</v>
      </c>
      <c r="I307" s="424"/>
      <c r="J307" s="424"/>
      <c r="K307" s="424"/>
      <c r="L307" s="518"/>
      <c r="M307" s="46"/>
      <c r="N307" s="46"/>
      <c r="O307" s="508"/>
      <c r="P307" s="38"/>
      <c r="Q307" s="38"/>
      <c r="R307" s="38"/>
      <c r="S307" s="38"/>
      <c r="T307" s="38"/>
    </row>
    <row r="308" spans="1:20" ht="16.5" hidden="1" outlineLevel="1" x14ac:dyDescent="0.3">
      <c r="A308" s="571"/>
      <c r="B308" s="99" t="s">
        <v>215</v>
      </c>
      <c r="C308" s="109"/>
      <c r="D308" s="346"/>
      <c r="E308" s="431"/>
      <c r="F308" s="352">
        <f>C308*0.0002592</f>
        <v>0</v>
      </c>
      <c r="G308" s="344" t="e">
        <f>C308/Samantekt!$K$7</f>
        <v>#DIV/0!</v>
      </c>
      <c r="H308" s="55" t="e">
        <f>F308/Samantekt!$K$7</f>
        <v>#DIV/0!</v>
      </c>
      <c r="I308" s="424"/>
      <c r="J308" s="424"/>
      <c r="K308" s="424"/>
      <c r="L308" s="518"/>
      <c r="M308" s="46"/>
      <c r="N308" s="46"/>
      <c r="O308" s="508"/>
      <c r="P308" s="38"/>
      <c r="Q308" s="38"/>
      <c r="R308" s="38"/>
      <c r="S308" s="38"/>
      <c r="T308" s="38"/>
    </row>
    <row r="309" spans="1:20" ht="16.5" hidden="1" outlineLevel="1" x14ac:dyDescent="0.3">
      <c r="A309" s="571"/>
      <c r="B309" s="99" t="s">
        <v>216</v>
      </c>
      <c r="C309" s="109"/>
      <c r="D309" s="346"/>
      <c r="E309" s="431"/>
      <c r="F309" s="352">
        <f>C309*0.0001121</f>
        <v>0</v>
      </c>
      <c r="G309" s="344" t="e">
        <f>C309/Samantekt!$K$7</f>
        <v>#DIV/0!</v>
      </c>
      <c r="H309" s="55" t="e">
        <f>F309/Samantekt!$K$7</f>
        <v>#DIV/0!</v>
      </c>
      <c r="I309" s="424"/>
      <c r="J309" s="424"/>
      <c r="K309" s="424"/>
      <c r="L309" s="38"/>
      <c r="M309" s="46"/>
      <c r="N309" s="46"/>
      <c r="O309" s="508"/>
      <c r="P309" s="38"/>
      <c r="Q309" s="38"/>
      <c r="R309" s="38"/>
      <c r="S309" s="38"/>
      <c r="T309" s="38"/>
    </row>
    <row r="310" spans="1:20" ht="17.25" hidden="1" outlineLevel="1" thickBot="1" x14ac:dyDescent="0.35">
      <c r="A310" s="571"/>
      <c r="B310" s="452" t="s">
        <v>108</v>
      </c>
      <c r="C310" s="375">
        <f>SUM(C297:C309)</f>
        <v>0</v>
      </c>
      <c r="D310" s="441">
        <f>SUM(D297:D309)</f>
        <v>0</v>
      </c>
      <c r="E310" s="442" t="e">
        <f>D310/(C310+D310)</f>
        <v>#DIV/0!</v>
      </c>
      <c r="F310" s="351">
        <f>SUM(F297:F309)</f>
        <v>0</v>
      </c>
      <c r="G310" s="344" t="e">
        <f>C310/Samantekt!$K$7</f>
        <v>#DIV/0!</v>
      </c>
      <c r="H310" s="55" t="e">
        <f>F310/Samantekt!$K$7</f>
        <v>#DIV/0!</v>
      </c>
      <c r="I310" s="445"/>
      <c r="J310" s="424"/>
      <c r="K310" s="429"/>
      <c r="L310" s="518"/>
      <c r="M310" s="38"/>
      <c r="N310" s="38"/>
      <c r="O310" s="46"/>
      <c r="P310" s="508"/>
      <c r="Q310" s="38"/>
      <c r="R310" s="38"/>
      <c r="S310" s="38"/>
      <c r="T310" s="38"/>
    </row>
    <row r="311" spans="1:20" ht="19.5" hidden="1" outlineLevel="1" thickTop="1" x14ac:dyDescent="0.3">
      <c r="A311" s="434"/>
      <c r="B311" s="618" t="s">
        <v>64</v>
      </c>
      <c r="C311" s="618"/>
      <c r="D311" s="618"/>
      <c r="E311" s="618"/>
      <c r="F311" s="618"/>
      <c r="G311" s="618"/>
      <c r="H311" s="618"/>
      <c r="I311" s="618"/>
      <c r="J311" s="618"/>
      <c r="K311" s="618"/>
      <c r="L311" s="38"/>
      <c r="M311" s="38"/>
      <c r="N311" s="38"/>
      <c r="O311" s="46"/>
      <c r="P311" s="508"/>
      <c r="Q311" s="38"/>
      <c r="R311" s="38"/>
      <c r="S311" s="38"/>
      <c r="T311" s="38"/>
    </row>
    <row r="312" spans="1:20" ht="51.75" hidden="1" outlineLevel="1" x14ac:dyDescent="0.35">
      <c r="A312" s="434"/>
      <c r="B312" s="154"/>
      <c r="C312" s="449" t="s">
        <v>179</v>
      </c>
      <c r="D312" s="449" t="s">
        <v>76</v>
      </c>
      <c r="E312" s="438" t="s">
        <v>77</v>
      </c>
      <c r="F312" s="473"/>
      <c r="G312" s="472"/>
      <c r="H312" s="471"/>
      <c r="I312" s="380" t="s">
        <v>185</v>
      </c>
      <c r="J312" s="380" t="s">
        <v>140</v>
      </c>
      <c r="K312" s="409" t="s">
        <v>186</v>
      </c>
      <c r="L312" s="38"/>
      <c r="M312" s="38"/>
      <c r="N312" s="38"/>
      <c r="O312" s="46"/>
      <c r="P312" s="508"/>
      <c r="Q312" s="38"/>
      <c r="R312" s="38"/>
      <c r="S312" s="38"/>
      <c r="T312" s="38"/>
    </row>
    <row r="313" spans="1:20" ht="16.5" hidden="1" outlineLevel="1" x14ac:dyDescent="0.3">
      <c r="A313" s="434"/>
      <c r="B313" s="100" t="s">
        <v>207</v>
      </c>
      <c r="C313" s="450"/>
      <c r="D313" s="447">
        <f>C313*0.00272</f>
        <v>0</v>
      </c>
      <c r="E313" s="454" t="e">
        <f>D313/Samantekt!$K$7</f>
        <v>#DIV/0!</v>
      </c>
      <c r="F313" s="462"/>
      <c r="G313" s="462"/>
      <c r="H313" s="462"/>
      <c r="I313" s="427">
        <f>K278</f>
        <v>0</v>
      </c>
      <c r="J313" s="391" t="e">
        <f>1-((E316)/I313)</f>
        <v>#DIV/0!</v>
      </c>
      <c r="K313" s="474">
        <v>0</v>
      </c>
      <c r="L313" s="38"/>
      <c r="M313" s="38"/>
      <c r="N313" s="38"/>
      <c r="O313" s="46"/>
      <c r="P313" s="508"/>
      <c r="Q313" s="38"/>
      <c r="R313" s="38"/>
      <c r="S313" s="38"/>
      <c r="T313" s="38"/>
    </row>
    <row r="314" spans="1:20" ht="16.5" hidden="1" outlineLevel="1" x14ac:dyDescent="0.3">
      <c r="A314" s="434"/>
      <c r="B314" s="100" t="s">
        <v>64</v>
      </c>
      <c r="C314" s="109"/>
      <c r="D314" s="515"/>
      <c r="E314" s="454" t="e">
        <f>D314/Samantekt!$K$7</f>
        <v>#DIV/0!</v>
      </c>
      <c r="F314" s="433"/>
      <c r="G314" s="433"/>
      <c r="H314" s="437"/>
      <c r="I314" s="445"/>
      <c r="J314" s="424"/>
      <c r="K314" s="424"/>
      <c r="L314" s="38"/>
      <c r="M314" s="38"/>
      <c r="N314" s="38"/>
      <c r="O314" s="46"/>
      <c r="P314" s="508"/>
      <c r="Q314" s="38"/>
      <c r="R314" s="38"/>
      <c r="S314" s="38"/>
      <c r="T314" s="38"/>
    </row>
    <row r="315" spans="1:20" ht="16.5" hidden="1" outlineLevel="1" x14ac:dyDescent="0.3">
      <c r="A315" s="434"/>
      <c r="B315" s="100" t="s">
        <v>64</v>
      </c>
      <c r="C315" s="109"/>
      <c r="D315" s="515"/>
      <c r="E315" s="454" t="e">
        <f>D315/Samantekt!$K$7</f>
        <v>#DIV/0!</v>
      </c>
      <c r="F315" s="433"/>
      <c r="G315" s="433"/>
      <c r="H315" s="437"/>
      <c r="I315" s="445"/>
      <c r="J315" s="424"/>
      <c r="K315" s="424"/>
      <c r="L315" s="38"/>
      <c r="M315" s="38"/>
      <c r="N315" s="38"/>
      <c r="O315" s="46"/>
      <c r="P315" s="508"/>
      <c r="Q315" s="38"/>
      <c r="R315" s="38"/>
      <c r="S315" s="38"/>
      <c r="T315" s="38"/>
    </row>
    <row r="316" spans="1:20" ht="16.5" hidden="1" outlineLevel="1" x14ac:dyDescent="0.3">
      <c r="A316" s="434"/>
      <c r="B316" s="100" t="s">
        <v>108</v>
      </c>
      <c r="C316" s="109"/>
      <c r="D316" s="515">
        <f>SUM(D313:D315)</f>
        <v>0</v>
      </c>
      <c r="E316" s="454" t="e">
        <f>D316/Samantekt!$K$7</f>
        <v>#DIV/0!</v>
      </c>
      <c r="F316" s="433"/>
      <c r="G316" s="433"/>
      <c r="H316" s="437"/>
      <c r="I316" s="445"/>
      <c r="J316" s="424"/>
      <c r="K316" s="424"/>
      <c r="L316" s="38"/>
      <c r="M316" s="38"/>
      <c r="N316" s="38"/>
      <c r="O316" s="46"/>
      <c r="P316" s="508"/>
      <c r="Q316" s="38"/>
      <c r="R316" s="38"/>
      <c r="S316" s="38"/>
      <c r="T316" s="38"/>
    </row>
    <row r="317" spans="1:20" ht="16.5" hidden="1" outlineLevel="1" x14ac:dyDescent="0.3">
      <c r="A317" s="38"/>
    </row>
    <row r="318" spans="1:20" ht="16.5" hidden="1" outlineLevel="1" x14ac:dyDescent="0.3">
      <c r="A318" s="38"/>
    </row>
    <row r="319" spans="1:20" ht="16.5" hidden="1" outlineLevel="1" x14ac:dyDescent="0.3">
      <c r="A319" s="38"/>
    </row>
    <row r="320" spans="1:20" ht="16.5" hidden="1" outlineLevel="1" x14ac:dyDescent="0.3">
      <c r="A320" s="38"/>
    </row>
    <row r="321" spans="1:20" ht="16.5" collapsed="1" x14ac:dyDescent="0.3">
      <c r="A321" s="38"/>
    </row>
    <row r="322" spans="1:20" ht="30" x14ac:dyDescent="0.4">
      <c r="A322" s="150"/>
      <c r="B322" s="513">
        <v>2021</v>
      </c>
      <c r="C322" s="261"/>
      <c r="D322" s="261"/>
      <c r="E322" s="261"/>
      <c r="F322" s="261"/>
      <c r="G322" s="261"/>
      <c r="H322" s="261"/>
      <c r="I322" s="261"/>
      <c r="J322" s="261"/>
      <c r="K322" s="261"/>
      <c r="L322" s="261"/>
      <c r="M322" s="261"/>
      <c r="N322" s="150"/>
      <c r="O322" s="151"/>
      <c r="P322" s="151"/>
      <c r="Q322" s="151"/>
      <c r="R322" s="151"/>
      <c r="S322" s="151"/>
      <c r="T322" s="151"/>
    </row>
    <row r="323" spans="1:20" ht="18" hidden="1" outlineLevel="1" x14ac:dyDescent="0.25">
      <c r="A323" s="571">
        <v>2021</v>
      </c>
      <c r="B323" s="618" t="s">
        <v>45</v>
      </c>
      <c r="C323" s="618"/>
      <c r="D323" s="618"/>
      <c r="E323" s="618"/>
      <c r="F323" s="618"/>
      <c r="G323" s="618"/>
      <c r="H323" s="618"/>
      <c r="I323" s="618"/>
      <c r="J323" s="618"/>
      <c r="K323" s="618"/>
      <c r="L323" s="599" t="s">
        <v>46</v>
      </c>
      <c r="M323" s="599"/>
      <c r="N323" s="599"/>
      <c r="O323" s="599"/>
      <c r="P323" s="599"/>
      <c r="Q323" s="599"/>
      <c r="R323" s="599"/>
      <c r="S323" s="599"/>
      <c r="T323" s="599"/>
    </row>
    <row r="324" spans="1:20" ht="51.75" hidden="1" outlineLevel="1" x14ac:dyDescent="0.35">
      <c r="A324" s="571"/>
      <c r="B324" s="154" t="s">
        <v>206</v>
      </c>
      <c r="C324" s="449" t="s">
        <v>179</v>
      </c>
      <c r="D324" s="449" t="s">
        <v>76</v>
      </c>
      <c r="E324" s="438" t="s">
        <v>77</v>
      </c>
      <c r="F324" s="473"/>
      <c r="G324" s="472"/>
      <c r="H324" s="471"/>
      <c r="I324" s="459"/>
      <c r="J324" s="459"/>
      <c r="K324" s="475"/>
      <c r="L324" s="154" t="s">
        <v>48</v>
      </c>
      <c r="M324" s="160" t="s">
        <v>7</v>
      </c>
      <c r="N324" s="154" t="s">
        <v>208</v>
      </c>
      <c r="O324" s="154" t="s">
        <v>76</v>
      </c>
      <c r="P324" s="159" t="s">
        <v>47</v>
      </c>
      <c r="Q324" s="172" t="s">
        <v>77</v>
      </c>
      <c r="R324" s="380" t="s">
        <v>252</v>
      </c>
      <c r="S324" s="380" t="s">
        <v>140</v>
      </c>
      <c r="T324" s="409" t="s">
        <v>253</v>
      </c>
    </row>
    <row r="325" spans="1:20" ht="16.5" hidden="1" outlineLevel="1" x14ac:dyDescent="0.3">
      <c r="A325" s="571"/>
      <c r="B325" s="100" t="s">
        <v>113</v>
      </c>
      <c r="C325" s="450"/>
      <c r="D325" s="507">
        <f>C325*0.00234</f>
        <v>0</v>
      </c>
      <c r="E325" s="546" t="e">
        <f>D325/Samantekt!$L$7</f>
        <v>#DIV/0!</v>
      </c>
      <c r="F325" s="461"/>
      <c r="G325" s="460"/>
      <c r="H325" s="459"/>
      <c r="I325" s="459"/>
      <c r="J325" s="459"/>
      <c r="K325" s="475"/>
      <c r="L325" s="13" t="s">
        <v>49</v>
      </c>
      <c r="M325" s="109"/>
      <c r="N325" s="120"/>
      <c r="O325" s="552">
        <f>N325/1000</f>
        <v>0</v>
      </c>
      <c r="P325" s="553" t="e">
        <f>M325/Samantekt!$L$7</f>
        <v>#DIV/0!</v>
      </c>
      <c r="Q325" s="554" t="e">
        <f>O325/Samantekt!$L$7</f>
        <v>#DIV/0!</v>
      </c>
      <c r="R325" s="453">
        <f>T290</f>
        <v>0</v>
      </c>
      <c r="S325" s="428" t="e">
        <f>1-((Q325+Q326)/R325)</f>
        <v>#DIV/0!</v>
      </c>
      <c r="T325" s="453">
        <v>0</v>
      </c>
    </row>
    <row r="326" spans="1:20" ht="16.5" hidden="1" outlineLevel="1" x14ac:dyDescent="0.3">
      <c r="A326" s="571"/>
      <c r="B326" s="100" t="s">
        <v>114</v>
      </c>
      <c r="C326" s="109"/>
      <c r="D326" s="547">
        <f>C326*0.00272</f>
        <v>0</v>
      </c>
      <c r="E326" s="546" t="e">
        <f>D326/Samantekt!$L$7</f>
        <v>#DIV/0!</v>
      </c>
      <c r="F326" s="469"/>
      <c r="G326" s="460"/>
      <c r="H326" s="462"/>
      <c r="I326" s="459"/>
      <c r="J326" s="459"/>
      <c r="K326" s="475"/>
      <c r="L326" s="15" t="s">
        <v>50</v>
      </c>
      <c r="M326" s="109"/>
      <c r="N326" s="120"/>
      <c r="O326" s="552">
        <f t="shared" ref="O326" si="9">N326/1000</f>
        <v>0</v>
      </c>
      <c r="P326" s="553" t="e">
        <f>M326/Samantekt!$L$7</f>
        <v>#DIV/0!</v>
      </c>
      <c r="Q326" s="554" t="e">
        <f>O326/Samantekt!$L$7</f>
        <v>#DIV/0!</v>
      </c>
      <c r="R326" s="423"/>
      <c r="S326" s="423"/>
      <c r="T326" s="423"/>
    </row>
    <row r="327" spans="1:20" ht="16.5" hidden="1" outlineLevel="1" x14ac:dyDescent="0.3">
      <c r="A327" s="571"/>
      <c r="B327" s="100" t="s">
        <v>209</v>
      </c>
      <c r="C327" s="430"/>
      <c r="D327" s="548">
        <v>0</v>
      </c>
      <c r="E327" s="546">
        <f>D327</f>
        <v>0</v>
      </c>
      <c r="F327" s="470"/>
      <c r="G327" s="463"/>
      <c r="H327" s="458"/>
      <c r="I327" s="459"/>
      <c r="J327" s="459"/>
      <c r="K327" s="475"/>
      <c r="L327" s="13"/>
      <c r="M327" s="109"/>
      <c r="N327" s="120"/>
      <c r="O327" s="552"/>
      <c r="P327" s="553" t="e">
        <f>M327/Samantekt!$L$7</f>
        <v>#DIV/0!</v>
      </c>
      <c r="Q327" s="554" t="e">
        <f>O327/Samantekt!$L$7</f>
        <v>#DIV/0!</v>
      </c>
      <c r="R327" s="423"/>
      <c r="S327" s="423"/>
      <c r="T327" s="423"/>
    </row>
    <row r="328" spans="1:20" ht="17.25" hidden="1" outlineLevel="1" thickBot="1" x14ac:dyDescent="0.35">
      <c r="A328" s="571"/>
      <c r="B328" s="443" t="s">
        <v>64</v>
      </c>
      <c r="C328" s="109"/>
      <c r="D328" s="549"/>
      <c r="E328" s="546" t="e">
        <f>D328/Samantekt!$L$7</f>
        <v>#DIV/0!</v>
      </c>
      <c r="F328" s="468"/>
      <c r="G328" s="457"/>
      <c r="H328" s="458"/>
      <c r="I328" s="459"/>
      <c r="J328" s="459"/>
      <c r="K328" s="475"/>
      <c r="L328" s="226"/>
      <c r="M328" s="350">
        <f>SUM(M325:M327)</f>
        <v>0</v>
      </c>
      <c r="N328" s="350"/>
      <c r="O328" s="555">
        <f>SUM(O325:O327)</f>
        <v>0</v>
      </c>
      <c r="P328" s="553" t="e">
        <f>M328/Samantekt!$L$7</f>
        <v>#DIV/0!</v>
      </c>
      <c r="Q328" s="554" t="e">
        <f>O328/Samantekt!$L$7</f>
        <v>#DIV/0!</v>
      </c>
      <c r="R328" s="425"/>
      <c r="S328" s="429"/>
      <c r="T328" s="426"/>
    </row>
    <row r="329" spans="1:20" ht="18" hidden="1" outlineLevel="1" thickTop="1" thickBot="1" x14ac:dyDescent="0.35">
      <c r="A329" s="571"/>
      <c r="B329" s="371" t="s">
        <v>108</v>
      </c>
      <c r="C329" s="350">
        <f>SUM(C325:C328)</f>
        <v>0</v>
      </c>
      <c r="D329" s="550">
        <f>SUM(D325:D328)</f>
        <v>0</v>
      </c>
      <c r="E329" s="546" t="e">
        <f>D329/Samantekt!$L$7</f>
        <v>#DIV/0!</v>
      </c>
      <c r="F329" s="439"/>
      <c r="G329" s="466"/>
      <c r="H329" s="464"/>
      <c r="I329" s="459"/>
      <c r="J329" s="459"/>
      <c r="K329" s="475"/>
      <c r="L329" s="38"/>
      <c r="M329" s="46"/>
      <c r="N329" s="46"/>
      <c r="O329" s="508"/>
      <c r="P329" s="38"/>
      <c r="Q329" s="38"/>
      <c r="R329" s="38"/>
      <c r="S329" s="38"/>
      <c r="T329" s="38"/>
    </row>
    <row r="330" spans="1:20" ht="17.25" hidden="1" outlineLevel="1" thickTop="1" x14ac:dyDescent="0.3">
      <c r="A330" s="571"/>
      <c r="B330" s="434"/>
      <c r="C330" s="434"/>
      <c r="D330" s="434"/>
      <c r="E330" s="434"/>
      <c r="F330" s="435"/>
      <c r="G330" s="434"/>
      <c r="H330" s="465"/>
      <c r="I330" s="436"/>
      <c r="J330" s="436"/>
      <c r="K330" s="436"/>
      <c r="L330" s="21"/>
      <c r="M330" s="21"/>
      <c r="N330" s="21"/>
      <c r="O330" s="633" t="s">
        <v>93</v>
      </c>
      <c r="P330" s="633"/>
      <c r="Q330" s="633"/>
      <c r="R330" s="633"/>
      <c r="S330" s="38"/>
      <c r="T330" s="38"/>
    </row>
    <row r="331" spans="1:20" ht="51.75" hidden="1" outlineLevel="1" x14ac:dyDescent="0.35">
      <c r="A331" s="571"/>
      <c r="B331" s="154" t="s">
        <v>205</v>
      </c>
      <c r="C331" s="448" t="s">
        <v>180</v>
      </c>
      <c r="D331" s="449" t="s">
        <v>125</v>
      </c>
      <c r="E331" s="289" t="s">
        <v>181</v>
      </c>
      <c r="F331" s="284" t="s">
        <v>76</v>
      </c>
      <c r="G331" s="257" t="s">
        <v>47</v>
      </c>
      <c r="H331" s="438" t="s">
        <v>77</v>
      </c>
      <c r="I331" s="380" t="s">
        <v>252</v>
      </c>
      <c r="J331" s="380" t="s">
        <v>140</v>
      </c>
      <c r="K331" s="409" t="s">
        <v>253</v>
      </c>
      <c r="L331" s="38"/>
      <c r="M331" s="38"/>
      <c r="N331" s="38"/>
      <c r="O331" s="633"/>
      <c r="P331" s="633"/>
      <c r="Q331" s="633"/>
      <c r="R331" s="633"/>
      <c r="S331" s="38"/>
      <c r="T331" s="38"/>
    </row>
    <row r="332" spans="1:20" ht="16.5" hidden="1" outlineLevel="1" x14ac:dyDescent="0.3">
      <c r="A332" s="571"/>
      <c r="B332" s="99" t="s">
        <v>200</v>
      </c>
      <c r="C332" s="450"/>
      <c r="D332" s="451"/>
      <c r="E332" s="354"/>
      <c r="F332" s="547">
        <f>C332*0.0002242</f>
        <v>0</v>
      </c>
      <c r="G332" s="344" t="e">
        <f>C332/Samantekt!$L$7</f>
        <v>#DIV/0!</v>
      </c>
      <c r="H332" s="55" t="e">
        <f>F332/Samantekt!$L$7</f>
        <v>#DIV/0!</v>
      </c>
      <c r="I332" s="427">
        <f>K297</f>
        <v>0</v>
      </c>
      <c r="J332" s="391" t="e">
        <f>1-((E329+H345)/I332)</f>
        <v>#DIV/0!</v>
      </c>
      <c r="K332" s="474">
        <v>0</v>
      </c>
      <c r="L332" s="518"/>
      <c r="M332" s="46"/>
      <c r="N332" s="46"/>
      <c r="O332" s="508"/>
      <c r="P332" s="38"/>
      <c r="Q332" s="38"/>
      <c r="R332" s="38"/>
      <c r="S332" s="38"/>
      <c r="T332" s="38"/>
    </row>
    <row r="333" spans="1:20" ht="16.5" hidden="1" outlineLevel="1" x14ac:dyDescent="0.3">
      <c r="A333" s="571"/>
      <c r="B333" s="99" t="s">
        <v>201</v>
      </c>
      <c r="C333" s="450"/>
      <c r="D333" s="451"/>
      <c r="E333" s="354"/>
      <c r="F333" s="547">
        <f>C333*0.0001944</f>
        <v>0</v>
      </c>
      <c r="G333" s="344" t="e">
        <f>C333/Samantekt!$L$7</f>
        <v>#DIV/0!</v>
      </c>
      <c r="H333" s="55" t="e">
        <f>F333/Samantekt!$L$7</f>
        <v>#DIV/0!</v>
      </c>
      <c r="I333" s="445"/>
      <c r="J333" s="446"/>
      <c r="K333" s="444"/>
      <c r="L333" s="518"/>
      <c r="M333" s="46"/>
      <c r="N333" s="46"/>
      <c r="O333" s="508"/>
      <c r="P333" s="38"/>
      <c r="Q333" s="38"/>
      <c r="R333" s="38"/>
      <c r="S333" s="38"/>
      <c r="T333" s="38"/>
    </row>
    <row r="334" spans="1:20" ht="16.5" hidden="1" outlineLevel="1" x14ac:dyDescent="0.3">
      <c r="A334" s="571"/>
      <c r="B334" s="99" t="s">
        <v>199</v>
      </c>
      <c r="C334" s="346"/>
      <c r="D334" s="120"/>
      <c r="E334" s="66"/>
      <c r="F334" s="548">
        <v>0</v>
      </c>
      <c r="G334" s="344" t="e">
        <f>C334/Samantekt!$L$7</f>
        <v>#DIV/0!</v>
      </c>
      <c r="H334" s="55" t="e">
        <f>F334/Samantekt!$L$7</f>
        <v>#DIV/0!</v>
      </c>
      <c r="I334" s="445"/>
      <c r="J334" s="446"/>
      <c r="K334" s="444"/>
      <c r="L334" s="38"/>
      <c r="M334" s="46"/>
      <c r="N334" s="46"/>
      <c r="O334" s="508"/>
      <c r="P334" s="38"/>
      <c r="Q334" s="38"/>
      <c r="R334" s="38"/>
      <c r="S334" s="38"/>
      <c r="T334" s="38"/>
    </row>
    <row r="335" spans="1:20" ht="16.5" hidden="1" outlineLevel="1" x14ac:dyDescent="0.3">
      <c r="A335" s="571"/>
      <c r="B335" s="99" t="s">
        <v>212</v>
      </c>
      <c r="C335" s="346"/>
      <c r="D335" s="120"/>
      <c r="E335" s="66"/>
      <c r="F335" s="548">
        <f>D335*0.0000101</f>
        <v>0</v>
      </c>
      <c r="G335" s="344" t="e">
        <f>C335/Samantekt!$L$7</f>
        <v>#DIV/0!</v>
      </c>
      <c r="H335" s="55" t="e">
        <f>F335/Samantekt!$L$7</f>
        <v>#DIV/0!</v>
      </c>
      <c r="I335" s="445"/>
      <c r="J335" s="446"/>
      <c r="K335" s="444"/>
      <c r="L335" s="38"/>
      <c r="M335" s="46"/>
      <c r="N335" s="46"/>
      <c r="O335" s="508"/>
      <c r="P335" s="38"/>
      <c r="Q335" s="38"/>
      <c r="R335" s="38"/>
      <c r="S335" s="38"/>
      <c r="T335" s="38"/>
    </row>
    <row r="336" spans="1:20" ht="16.5" hidden="1" outlineLevel="1" x14ac:dyDescent="0.3">
      <c r="A336" s="571"/>
      <c r="B336" s="100" t="s">
        <v>203</v>
      </c>
      <c r="C336" s="109"/>
      <c r="D336" s="430"/>
      <c r="E336" s="59"/>
      <c r="F336" s="547">
        <f>C336*0.0002242</f>
        <v>0</v>
      </c>
      <c r="G336" s="344" t="e">
        <f>C336/Samantekt!$L$7</f>
        <v>#DIV/0!</v>
      </c>
      <c r="H336" s="55" t="e">
        <f>F336/Samantekt!$L$7</f>
        <v>#DIV/0!</v>
      </c>
      <c r="I336" s="445"/>
      <c r="J336" s="445"/>
      <c r="K336" s="424"/>
      <c r="L336" s="38"/>
      <c r="M336" s="46"/>
      <c r="N336" s="46"/>
      <c r="O336" s="508"/>
      <c r="P336" s="38"/>
      <c r="Q336" s="38"/>
      <c r="R336" s="38"/>
      <c r="S336" s="38"/>
      <c r="T336" s="38"/>
    </row>
    <row r="337" spans="1:20" ht="16.5" hidden="1" outlineLevel="1" x14ac:dyDescent="0.3">
      <c r="A337" s="571"/>
      <c r="B337" s="100" t="s">
        <v>204</v>
      </c>
      <c r="C337" s="109"/>
      <c r="D337" s="430"/>
      <c r="E337" s="59"/>
      <c r="F337" s="547">
        <f>C337*0.0001944</f>
        <v>0</v>
      </c>
      <c r="G337" s="344" t="e">
        <f>C337/Samantekt!$L$7</f>
        <v>#DIV/0!</v>
      </c>
      <c r="H337" s="55" t="e">
        <f>F337/Samantekt!$L$7</f>
        <v>#DIV/0!</v>
      </c>
      <c r="I337" s="445"/>
      <c r="J337" s="445"/>
      <c r="K337" s="424"/>
      <c r="L337" s="38"/>
      <c r="M337" s="46"/>
      <c r="N337" s="46"/>
      <c r="O337" s="508"/>
      <c r="P337" s="38"/>
      <c r="Q337" s="38"/>
      <c r="R337" s="38"/>
      <c r="S337" s="38"/>
      <c r="T337" s="38"/>
    </row>
    <row r="338" spans="1:20" ht="16.5" hidden="1" outlineLevel="1" x14ac:dyDescent="0.3">
      <c r="A338" s="571"/>
      <c r="B338" s="100" t="s">
        <v>213</v>
      </c>
      <c r="C338" s="430"/>
      <c r="D338" s="120"/>
      <c r="E338" s="59"/>
      <c r="F338" s="548">
        <f>D338*0.0000101</f>
        <v>0</v>
      </c>
      <c r="G338" s="344" t="e">
        <f>C338/Samantekt!$L$7</f>
        <v>#DIV/0!</v>
      </c>
      <c r="H338" s="55" t="e">
        <f>F338/Samantekt!$L$7</f>
        <v>#DIV/0!</v>
      </c>
      <c r="I338" s="445"/>
      <c r="J338" s="445"/>
      <c r="K338" s="424"/>
      <c r="L338" s="518"/>
      <c r="M338" s="46"/>
      <c r="N338" s="46"/>
      <c r="O338" s="508"/>
      <c r="P338" s="38"/>
      <c r="Q338" s="38"/>
      <c r="R338" s="38"/>
      <c r="S338" s="38"/>
      <c r="T338" s="38"/>
    </row>
    <row r="339" spans="1:20" ht="16.5" hidden="1" outlineLevel="1" x14ac:dyDescent="0.3">
      <c r="A339" s="571"/>
      <c r="B339" s="99" t="s">
        <v>202</v>
      </c>
      <c r="C339" s="346"/>
      <c r="D339" s="120"/>
      <c r="E339" s="431"/>
      <c r="F339" s="547">
        <v>0</v>
      </c>
      <c r="G339" s="344" t="e">
        <f>C339/Samantekt!$L$7</f>
        <v>#DIV/0!</v>
      </c>
      <c r="H339" s="55" t="e">
        <f>F339/Samantekt!$L$7</f>
        <v>#DIV/0!</v>
      </c>
      <c r="I339" s="424"/>
      <c r="J339" s="424"/>
      <c r="K339" s="424"/>
      <c r="L339" s="518"/>
      <c r="M339" s="46"/>
      <c r="N339" s="46"/>
      <c r="O339" s="508"/>
      <c r="P339" s="38"/>
      <c r="Q339" s="38"/>
      <c r="R339" s="38"/>
      <c r="S339" s="38"/>
      <c r="T339" s="38"/>
    </row>
    <row r="340" spans="1:20" ht="16.5" hidden="1" outlineLevel="1" x14ac:dyDescent="0.3">
      <c r="A340" s="571"/>
      <c r="B340" s="99" t="s">
        <v>210</v>
      </c>
      <c r="C340" s="109"/>
      <c r="D340" s="346"/>
      <c r="E340" s="431"/>
      <c r="F340" s="547">
        <f>C340*0.0007777</f>
        <v>0</v>
      </c>
      <c r="G340" s="344" t="e">
        <f>C340/Samantekt!$L$7</f>
        <v>#DIV/0!</v>
      </c>
      <c r="H340" s="55" t="e">
        <f>F340/Samantekt!$L$7</f>
        <v>#DIV/0!</v>
      </c>
      <c r="I340" s="424"/>
      <c r="J340" s="424"/>
      <c r="K340" s="424"/>
      <c r="L340" s="38"/>
      <c r="M340" s="46"/>
      <c r="N340" s="46"/>
      <c r="O340" s="508"/>
      <c r="P340" s="38"/>
      <c r="Q340" s="38"/>
      <c r="R340" s="38"/>
      <c r="S340" s="38"/>
      <c r="T340" s="38"/>
    </row>
    <row r="341" spans="1:20" ht="16.5" hidden="1" outlineLevel="1" x14ac:dyDescent="0.3">
      <c r="A341" s="571"/>
      <c r="B341" s="99" t="s">
        <v>211</v>
      </c>
      <c r="C341" s="346"/>
      <c r="D341" s="109"/>
      <c r="E341" s="431"/>
      <c r="F341" s="547">
        <f>C341*0.0000805</f>
        <v>0</v>
      </c>
      <c r="G341" s="344" t="e">
        <f>C341/Samantekt!$L$7</f>
        <v>#DIV/0!</v>
      </c>
      <c r="H341" s="55" t="e">
        <f>F341/Samantekt!$L$7</f>
        <v>#DIV/0!</v>
      </c>
      <c r="I341" s="424"/>
      <c r="J341" s="424"/>
      <c r="K341" s="424"/>
      <c r="L341" s="38"/>
      <c r="M341" s="46"/>
      <c r="N341" s="46"/>
      <c r="O341" s="508"/>
      <c r="P341" s="38"/>
      <c r="Q341" s="38"/>
      <c r="R341" s="38"/>
      <c r="S341" s="38"/>
      <c r="T341" s="38"/>
    </row>
    <row r="342" spans="1:20" ht="16.5" hidden="1" outlineLevel="1" x14ac:dyDescent="0.3">
      <c r="A342" s="571"/>
      <c r="B342" s="99" t="s">
        <v>214</v>
      </c>
      <c r="C342" s="109"/>
      <c r="D342" s="346"/>
      <c r="E342" s="431"/>
      <c r="F342" s="547">
        <f>C342*0.0003149</f>
        <v>0</v>
      </c>
      <c r="G342" s="344" t="e">
        <f>C342/Samantekt!$L$7</f>
        <v>#DIV/0!</v>
      </c>
      <c r="H342" s="55" t="e">
        <f>F342/Samantekt!$L$7</f>
        <v>#DIV/0!</v>
      </c>
      <c r="I342" s="424"/>
      <c r="J342" s="424"/>
      <c r="K342" s="424"/>
      <c r="L342" s="518"/>
      <c r="M342" s="46"/>
      <c r="N342" s="46"/>
      <c r="O342" s="508"/>
      <c r="P342" s="38"/>
      <c r="Q342" s="38"/>
      <c r="R342" s="38"/>
      <c r="S342" s="38"/>
      <c r="T342" s="38"/>
    </row>
    <row r="343" spans="1:20" ht="16.5" hidden="1" outlineLevel="1" x14ac:dyDescent="0.3">
      <c r="A343" s="571"/>
      <c r="B343" s="99" t="s">
        <v>215</v>
      </c>
      <c r="C343" s="109"/>
      <c r="D343" s="346"/>
      <c r="E343" s="431"/>
      <c r="F343" s="547">
        <f>C343*0.0002592</f>
        <v>0</v>
      </c>
      <c r="G343" s="344" t="e">
        <f>C343/Samantekt!$L$7</f>
        <v>#DIV/0!</v>
      </c>
      <c r="H343" s="55" t="e">
        <f>F343/Samantekt!$L$7</f>
        <v>#DIV/0!</v>
      </c>
      <c r="I343" s="424"/>
      <c r="J343" s="424"/>
      <c r="K343" s="424"/>
      <c r="L343" s="518"/>
      <c r="M343" s="46"/>
      <c r="N343" s="46"/>
      <c r="O343" s="508"/>
      <c r="P343" s="38"/>
      <c r="Q343" s="38"/>
      <c r="R343" s="38"/>
      <c r="S343" s="38"/>
      <c r="T343" s="38"/>
    </row>
    <row r="344" spans="1:20" ht="16.5" hidden="1" outlineLevel="1" x14ac:dyDescent="0.3">
      <c r="A344" s="571"/>
      <c r="B344" s="99" t="s">
        <v>216</v>
      </c>
      <c r="C344" s="109"/>
      <c r="D344" s="346"/>
      <c r="E344" s="431"/>
      <c r="F344" s="547">
        <f>C344*0.0001121</f>
        <v>0</v>
      </c>
      <c r="G344" s="344" t="e">
        <f>C344/Samantekt!$L$7</f>
        <v>#DIV/0!</v>
      </c>
      <c r="H344" s="55" t="e">
        <f>F344/Samantekt!$L$7</f>
        <v>#DIV/0!</v>
      </c>
      <c r="I344" s="424"/>
      <c r="J344" s="424"/>
      <c r="K344" s="424"/>
      <c r="L344" s="38"/>
      <c r="M344" s="46"/>
      <c r="N344" s="46"/>
      <c r="O344" s="508"/>
      <c r="P344" s="38"/>
      <c r="Q344" s="38"/>
      <c r="R344" s="38"/>
      <c r="S344" s="38"/>
      <c r="T344" s="38"/>
    </row>
    <row r="345" spans="1:20" ht="17.25" hidden="1" outlineLevel="1" thickBot="1" x14ac:dyDescent="0.35">
      <c r="A345" s="571"/>
      <c r="B345" s="452" t="s">
        <v>108</v>
      </c>
      <c r="C345" s="375">
        <f>SUM(C332:C344)</f>
        <v>0</v>
      </c>
      <c r="D345" s="441">
        <f>SUM(D332:D344)</f>
        <v>0</v>
      </c>
      <c r="E345" s="442" t="e">
        <f>D345/(C345+D345)</f>
        <v>#DIV/0!</v>
      </c>
      <c r="F345" s="551">
        <f>SUM(F332:F344)</f>
        <v>0</v>
      </c>
      <c r="G345" s="344" t="e">
        <f>C345/Samantekt!$L$7</f>
        <v>#DIV/0!</v>
      </c>
      <c r="H345" s="55" t="e">
        <f>F345/Samantekt!$L$7</f>
        <v>#DIV/0!</v>
      </c>
      <c r="I345" s="445"/>
      <c r="J345" s="424"/>
      <c r="K345" s="429"/>
      <c r="L345" s="518"/>
      <c r="M345" s="38"/>
      <c r="N345" s="38"/>
      <c r="O345" s="46"/>
      <c r="P345" s="508"/>
      <c r="Q345" s="38"/>
      <c r="R345" s="38"/>
      <c r="S345" s="38"/>
      <c r="T345" s="38"/>
    </row>
    <row r="346" spans="1:20" ht="19.5" hidden="1" outlineLevel="1" thickTop="1" x14ac:dyDescent="0.3">
      <c r="A346" s="434"/>
      <c r="B346" s="618" t="s">
        <v>64</v>
      </c>
      <c r="C346" s="618"/>
      <c r="D346" s="618"/>
      <c r="E346" s="618"/>
      <c r="F346" s="618"/>
      <c r="G346" s="618"/>
      <c r="H346" s="618"/>
      <c r="I346" s="618"/>
      <c r="J346" s="618"/>
      <c r="K346" s="618"/>
      <c r="L346" s="38"/>
      <c r="M346" s="38"/>
      <c r="N346" s="38"/>
      <c r="O346" s="46"/>
      <c r="P346" s="508"/>
      <c r="Q346" s="38"/>
      <c r="R346" s="38"/>
      <c r="S346" s="38"/>
      <c r="T346" s="38"/>
    </row>
    <row r="347" spans="1:20" ht="51.75" hidden="1" outlineLevel="1" x14ac:dyDescent="0.35">
      <c r="A347" s="434"/>
      <c r="B347" s="154"/>
      <c r="C347" s="449" t="s">
        <v>179</v>
      </c>
      <c r="D347" s="449" t="s">
        <v>76</v>
      </c>
      <c r="E347" s="438" t="s">
        <v>77</v>
      </c>
      <c r="F347" s="473"/>
      <c r="G347" s="472"/>
      <c r="H347" s="471"/>
      <c r="I347" s="380" t="s">
        <v>252</v>
      </c>
      <c r="J347" s="380" t="s">
        <v>140</v>
      </c>
      <c r="K347" s="409" t="s">
        <v>253</v>
      </c>
      <c r="L347" s="38"/>
      <c r="M347" s="38"/>
      <c r="N347" s="38"/>
      <c r="O347" s="46"/>
      <c r="P347" s="508"/>
      <c r="Q347" s="38"/>
      <c r="R347" s="38"/>
      <c r="S347" s="38"/>
      <c r="T347" s="38"/>
    </row>
    <row r="348" spans="1:20" ht="16.5" hidden="1" outlineLevel="1" x14ac:dyDescent="0.3">
      <c r="A348" s="434"/>
      <c r="B348" s="100" t="s">
        <v>207</v>
      </c>
      <c r="C348" s="450"/>
      <c r="D348" s="507">
        <f>C348*0.00272</f>
        <v>0</v>
      </c>
      <c r="E348" s="546" t="e">
        <f>D348/Samantekt!$L$7</f>
        <v>#DIV/0!</v>
      </c>
      <c r="F348" s="462"/>
      <c r="G348" s="462"/>
      <c r="H348" s="462"/>
      <c r="I348" s="427">
        <f>K313</f>
        <v>0</v>
      </c>
      <c r="J348" s="391" t="e">
        <f>1-((E351)/I348)</f>
        <v>#DIV/0!</v>
      </c>
      <c r="K348" s="474">
        <v>0</v>
      </c>
      <c r="L348" s="38"/>
      <c r="M348" s="38"/>
      <c r="N348" s="38"/>
      <c r="O348" s="46"/>
      <c r="P348" s="508"/>
      <c r="Q348" s="38"/>
      <c r="R348" s="38"/>
      <c r="S348" s="38"/>
      <c r="T348" s="38"/>
    </row>
    <row r="349" spans="1:20" ht="16.5" hidden="1" outlineLevel="1" x14ac:dyDescent="0.3">
      <c r="A349" s="434"/>
      <c r="B349" s="100" t="s">
        <v>64</v>
      </c>
      <c r="C349" s="109"/>
      <c r="D349" s="556"/>
      <c r="E349" s="546" t="e">
        <f>D349/Samantekt!$L$7</f>
        <v>#DIV/0!</v>
      </c>
      <c r="F349" s="433"/>
      <c r="G349" s="433"/>
      <c r="H349" s="437"/>
      <c r="I349" s="445"/>
      <c r="J349" s="424"/>
      <c r="K349" s="424"/>
      <c r="L349" s="38"/>
      <c r="M349" s="38"/>
      <c r="N349" s="38"/>
      <c r="O349" s="46"/>
      <c r="P349" s="508"/>
      <c r="Q349" s="38"/>
      <c r="R349" s="38"/>
      <c r="S349" s="38"/>
      <c r="T349" s="38"/>
    </row>
    <row r="350" spans="1:20" ht="16.5" hidden="1" outlineLevel="1" x14ac:dyDescent="0.3">
      <c r="A350" s="434"/>
      <c r="B350" s="100" t="s">
        <v>64</v>
      </c>
      <c r="C350" s="109"/>
      <c r="D350" s="556"/>
      <c r="E350" s="546" t="e">
        <f>D350/Samantekt!$L$7</f>
        <v>#DIV/0!</v>
      </c>
      <c r="F350" s="433"/>
      <c r="G350" s="433"/>
      <c r="H350" s="437"/>
      <c r="I350" s="445"/>
      <c r="J350" s="424"/>
      <c r="K350" s="424"/>
      <c r="L350" s="38"/>
      <c r="M350" s="38"/>
      <c r="N350" s="38"/>
      <c r="O350" s="46"/>
      <c r="P350" s="508"/>
      <c r="Q350" s="38"/>
      <c r="R350" s="38"/>
      <c r="S350" s="38"/>
      <c r="T350" s="38"/>
    </row>
    <row r="351" spans="1:20" ht="16.5" hidden="1" outlineLevel="1" x14ac:dyDescent="0.3">
      <c r="A351" s="434"/>
      <c r="B351" s="100" t="s">
        <v>108</v>
      </c>
      <c r="C351" s="109"/>
      <c r="D351" s="556">
        <f>SUM(D348:D350)</f>
        <v>0</v>
      </c>
      <c r="E351" s="546" t="e">
        <f>D351/Samantekt!$L$7</f>
        <v>#DIV/0!</v>
      </c>
      <c r="F351" s="433"/>
      <c r="G351" s="433"/>
      <c r="H351" s="437"/>
      <c r="I351" s="445"/>
      <c r="J351" s="424"/>
      <c r="K351" s="424"/>
      <c r="L351" s="38"/>
      <c r="M351" s="38"/>
      <c r="N351" s="38"/>
      <c r="O351" s="46"/>
      <c r="P351" s="508"/>
      <c r="Q351" s="38"/>
      <c r="R351" s="38"/>
      <c r="S351" s="38"/>
      <c r="T351" s="38"/>
    </row>
    <row r="352" spans="1:20" ht="16.5" hidden="1" outlineLevel="1" x14ac:dyDescent="0.3">
      <c r="A352" s="38"/>
    </row>
    <row r="353" spans="1:20" ht="16.5" hidden="1" outlineLevel="1" x14ac:dyDescent="0.3">
      <c r="A353" s="38"/>
    </row>
    <row r="354" spans="1:20" ht="16.5" hidden="1" outlineLevel="1" x14ac:dyDescent="0.3">
      <c r="A354" s="38"/>
    </row>
    <row r="355" spans="1:20" ht="16.5" hidden="1" outlineLevel="1" x14ac:dyDescent="0.3">
      <c r="A355" s="38"/>
    </row>
    <row r="356" spans="1:20" ht="16.5" collapsed="1" x14ac:dyDescent="0.3">
      <c r="A356" s="38"/>
    </row>
    <row r="357" spans="1:20" ht="30" x14ac:dyDescent="0.4">
      <c r="A357" s="150"/>
      <c r="B357" s="513">
        <v>2022</v>
      </c>
      <c r="C357" s="261"/>
      <c r="D357" s="261"/>
      <c r="E357" s="261"/>
      <c r="F357" s="261"/>
      <c r="G357" s="261"/>
      <c r="H357" s="261"/>
      <c r="I357" s="261"/>
      <c r="J357" s="261"/>
      <c r="K357" s="261"/>
      <c r="L357" s="261"/>
      <c r="M357" s="261"/>
      <c r="N357" s="150"/>
      <c r="O357" s="151"/>
      <c r="P357" s="151"/>
      <c r="Q357" s="151"/>
      <c r="R357" s="151"/>
      <c r="S357" s="151"/>
      <c r="T357" s="151"/>
    </row>
    <row r="358" spans="1:20" ht="18" hidden="1" outlineLevel="2" x14ac:dyDescent="0.25">
      <c r="A358" s="571">
        <v>2022</v>
      </c>
      <c r="B358" s="618" t="s">
        <v>45</v>
      </c>
      <c r="C358" s="618"/>
      <c r="D358" s="618"/>
      <c r="E358" s="618"/>
      <c r="F358" s="618"/>
      <c r="G358" s="618"/>
      <c r="H358" s="618"/>
      <c r="I358" s="618"/>
      <c r="J358" s="618"/>
      <c r="K358" s="618"/>
      <c r="L358" s="599" t="s">
        <v>46</v>
      </c>
      <c r="M358" s="599"/>
      <c r="N358" s="599"/>
      <c r="O358" s="599"/>
      <c r="P358" s="599"/>
      <c r="Q358" s="599"/>
      <c r="R358" s="599"/>
      <c r="S358" s="599"/>
      <c r="T358" s="599"/>
    </row>
    <row r="359" spans="1:20" ht="51.75" hidden="1" outlineLevel="2" x14ac:dyDescent="0.35">
      <c r="A359" s="571"/>
      <c r="B359" s="154" t="s">
        <v>206</v>
      </c>
      <c r="C359" s="449" t="s">
        <v>179</v>
      </c>
      <c r="D359" s="449" t="s">
        <v>76</v>
      </c>
      <c r="E359" s="438" t="s">
        <v>77</v>
      </c>
      <c r="F359" s="473"/>
      <c r="G359" s="472"/>
      <c r="H359" s="471"/>
      <c r="I359" s="459"/>
      <c r="J359" s="459"/>
      <c r="K359" s="475"/>
      <c r="L359" s="154" t="s">
        <v>48</v>
      </c>
      <c r="M359" s="160" t="s">
        <v>7</v>
      </c>
      <c r="N359" s="154" t="s">
        <v>208</v>
      </c>
      <c r="O359" s="154" t="s">
        <v>76</v>
      </c>
      <c r="P359" s="159" t="s">
        <v>47</v>
      </c>
      <c r="Q359" s="172" t="s">
        <v>77</v>
      </c>
      <c r="R359" s="380" t="s">
        <v>254</v>
      </c>
      <c r="S359" s="380" t="s">
        <v>140</v>
      </c>
      <c r="T359" s="409" t="s">
        <v>255</v>
      </c>
    </row>
    <row r="360" spans="1:20" ht="16.5" hidden="1" outlineLevel="2" x14ac:dyDescent="0.3">
      <c r="A360" s="571"/>
      <c r="B360" s="100" t="s">
        <v>113</v>
      </c>
      <c r="C360" s="450"/>
      <c r="D360" s="447">
        <f>C360*0.00234</f>
        <v>0</v>
      </c>
      <c r="E360" s="454" t="e">
        <f>D360/Samantekt!$M$7</f>
        <v>#DIV/0!</v>
      </c>
      <c r="F360" s="461"/>
      <c r="G360" s="460"/>
      <c r="H360" s="459"/>
      <c r="I360" s="459"/>
      <c r="J360" s="459"/>
      <c r="K360" s="475"/>
      <c r="L360" s="13" t="s">
        <v>49</v>
      </c>
      <c r="M360" s="109"/>
      <c r="N360" s="120"/>
      <c r="O360" s="514">
        <f>N360/1000</f>
        <v>0</v>
      </c>
      <c r="P360" s="342" t="e">
        <f>M360/Samantekt!$M$7</f>
        <v>#DIV/0!</v>
      </c>
      <c r="Q360" s="55" t="e">
        <f>O360/Samantekt!$M$7</f>
        <v>#DIV/0!</v>
      </c>
      <c r="R360" s="453">
        <v>0</v>
      </c>
      <c r="S360" s="428" t="e">
        <f>1-((O360+O361)/R360)</f>
        <v>#DIV/0!</v>
      </c>
      <c r="T360" s="453">
        <v>0</v>
      </c>
    </row>
    <row r="361" spans="1:20" ht="16.5" hidden="1" outlineLevel="2" x14ac:dyDescent="0.3">
      <c r="A361" s="571"/>
      <c r="B361" s="100" t="s">
        <v>114</v>
      </c>
      <c r="C361" s="109"/>
      <c r="D361" s="352">
        <f>C361*0.00272</f>
        <v>0</v>
      </c>
      <c r="E361" s="454" t="e">
        <f>D361/Samantekt!$M$7</f>
        <v>#DIV/0!</v>
      </c>
      <c r="F361" s="469"/>
      <c r="G361" s="460"/>
      <c r="H361" s="462"/>
      <c r="I361" s="459"/>
      <c r="J361" s="459"/>
      <c r="K361" s="475"/>
      <c r="L361" s="15" t="s">
        <v>50</v>
      </c>
      <c r="M361" s="109"/>
      <c r="N361" s="120"/>
      <c r="O361" s="514">
        <f t="shared" ref="O361" si="10">N361/1000</f>
        <v>0</v>
      </c>
      <c r="P361" s="342" t="e">
        <f>M361/Samantekt!$M$7</f>
        <v>#DIV/0!</v>
      </c>
      <c r="Q361" s="55" t="e">
        <f>O361/Samantekt!$M$7</f>
        <v>#DIV/0!</v>
      </c>
      <c r="R361" s="423"/>
      <c r="S361" s="423"/>
      <c r="T361" s="423"/>
    </row>
    <row r="362" spans="1:20" ht="16.5" hidden="1" outlineLevel="2" x14ac:dyDescent="0.3">
      <c r="A362" s="571"/>
      <c r="B362" s="100" t="s">
        <v>209</v>
      </c>
      <c r="C362" s="430"/>
      <c r="D362" s="353">
        <v>0</v>
      </c>
      <c r="E362" s="454">
        <f>D362</f>
        <v>0</v>
      </c>
      <c r="F362" s="470"/>
      <c r="G362" s="463"/>
      <c r="H362" s="458"/>
      <c r="I362" s="459"/>
      <c r="J362" s="459"/>
      <c r="K362" s="475"/>
      <c r="L362" s="13"/>
      <c r="M362" s="109"/>
      <c r="N362" s="120"/>
      <c r="O362" s="514"/>
      <c r="P362" s="342" t="e">
        <f>M362/Samantekt!$M$7</f>
        <v>#DIV/0!</v>
      </c>
      <c r="Q362" s="55" t="e">
        <f>O362/Samantekt!$M$7</f>
        <v>#DIV/0!</v>
      </c>
      <c r="R362" s="423"/>
      <c r="S362" s="423"/>
      <c r="T362" s="423"/>
    </row>
    <row r="363" spans="1:20" ht="17.25" hidden="1" outlineLevel="2" thickBot="1" x14ac:dyDescent="0.35">
      <c r="A363" s="571"/>
      <c r="B363" s="443" t="s">
        <v>64</v>
      </c>
      <c r="C363" s="109"/>
      <c r="D363" s="439"/>
      <c r="E363" s="454" t="e">
        <f>D363/Samantekt!$M$7</f>
        <v>#DIV/0!</v>
      </c>
      <c r="F363" s="468"/>
      <c r="G363" s="457"/>
      <c r="H363" s="458"/>
      <c r="I363" s="459"/>
      <c r="J363" s="459"/>
      <c r="K363" s="475"/>
      <c r="L363" s="226"/>
      <c r="M363" s="350">
        <f>SUM(M360:M362)</f>
        <v>0</v>
      </c>
      <c r="N363" s="350"/>
      <c r="O363" s="349">
        <f>SUM(O360:O362)</f>
        <v>0</v>
      </c>
      <c r="P363" s="342" t="e">
        <f>M363/Samantekt!$M$7</f>
        <v>#DIV/0!</v>
      </c>
      <c r="Q363" s="55" t="e">
        <f>O363/Samantekt!$M$7</f>
        <v>#DIV/0!</v>
      </c>
      <c r="R363" s="425"/>
      <c r="S363" s="429"/>
      <c r="T363" s="426"/>
    </row>
    <row r="364" spans="1:20" ht="18" hidden="1" outlineLevel="2" thickTop="1" thickBot="1" x14ac:dyDescent="0.35">
      <c r="A364" s="571"/>
      <c r="B364" s="371" t="s">
        <v>108</v>
      </c>
      <c r="C364" s="350">
        <f>SUM(C360:C363)</f>
        <v>0</v>
      </c>
      <c r="D364" s="440">
        <f>SUM(D360:D363)</f>
        <v>0</v>
      </c>
      <c r="E364" s="454" t="e">
        <f>D364/Samantekt!$M$7</f>
        <v>#DIV/0!</v>
      </c>
      <c r="F364" s="439"/>
      <c r="G364" s="466"/>
      <c r="H364" s="464"/>
      <c r="I364" s="459"/>
      <c r="J364" s="459"/>
      <c r="K364" s="475"/>
      <c r="L364" s="38"/>
      <c r="M364" s="46"/>
      <c r="N364" s="46"/>
      <c r="O364" s="508"/>
      <c r="P364" s="38"/>
      <c r="Q364" s="38"/>
      <c r="R364" s="38"/>
      <c r="S364" s="38"/>
      <c r="T364" s="38"/>
    </row>
    <row r="365" spans="1:20" ht="17.25" hidden="1" outlineLevel="2" thickTop="1" x14ac:dyDescent="0.3">
      <c r="A365" s="571"/>
      <c r="B365" s="434"/>
      <c r="C365" s="434"/>
      <c r="D365" s="434"/>
      <c r="E365" s="434"/>
      <c r="F365" s="435"/>
      <c r="G365" s="434"/>
      <c r="H365" s="465"/>
      <c r="I365" s="436"/>
      <c r="J365" s="436"/>
      <c r="K365" s="436"/>
      <c r="L365" s="21"/>
      <c r="M365" s="21"/>
      <c r="N365" s="21"/>
      <c r="O365" s="633" t="s">
        <v>93</v>
      </c>
      <c r="P365" s="633"/>
      <c r="Q365" s="633"/>
      <c r="R365" s="633"/>
      <c r="S365" s="38"/>
      <c r="T365" s="38"/>
    </row>
    <row r="366" spans="1:20" ht="51.75" hidden="1" outlineLevel="2" x14ac:dyDescent="0.35">
      <c r="A366" s="571"/>
      <c r="B366" s="154" t="s">
        <v>205</v>
      </c>
      <c r="C366" s="448" t="s">
        <v>180</v>
      </c>
      <c r="D366" s="449" t="s">
        <v>125</v>
      </c>
      <c r="E366" s="289" t="s">
        <v>181</v>
      </c>
      <c r="F366" s="284" t="s">
        <v>76</v>
      </c>
      <c r="G366" s="257" t="s">
        <v>47</v>
      </c>
      <c r="H366" s="438" t="s">
        <v>77</v>
      </c>
      <c r="I366" s="380" t="s">
        <v>254</v>
      </c>
      <c r="J366" s="380" t="s">
        <v>140</v>
      </c>
      <c r="K366" s="409" t="s">
        <v>255</v>
      </c>
      <c r="L366" s="38"/>
      <c r="M366" s="38"/>
      <c r="N366" s="38"/>
      <c r="O366" s="633"/>
      <c r="P366" s="633"/>
      <c r="Q366" s="633"/>
      <c r="R366" s="633"/>
      <c r="S366" s="38"/>
      <c r="T366" s="38"/>
    </row>
    <row r="367" spans="1:20" ht="16.5" hidden="1" outlineLevel="2" x14ac:dyDescent="0.3">
      <c r="A367" s="571"/>
      <c r="B367" s="99" t="s">
        <v>200</v>
      </c>
      <c r="C367" s="450"/>
      <c r="D367" s="451"/>
      <c r="E367" s="354"/>
      <c r="F367" s="352">
        <f>C367*0.0002242</f>
        <v>0</v>
      </c>
      <c r="G367" s="344" t="e">
        <f>C367/Samantekt!$M$7</f>
        <v>#DIV/0!</v>
      </c>
      <c r="H367" s="55" t="e">
        <f>F367/Samantekt!$M$7</f>
        <v>#DIV/0!</v>
      </c>
      <c r="I367" s="427" t="e">
        <f>#REF!</f>
        <v>#REF!</v>
      </c>
      <c r="J367" s="391" t="e">
        <f>1-((#REF!+E363)/I367)</f>
        <v>#REF!</v>
      </c>
      <c r="K367" s="474">
        <v>0</v>
      </c>
      <c r="L367" s="518"/>
      <c r="M367" s="46"/>
      <c r="N367" s="46"/>
      <c r="O367" s="508"/>
      <c r="P367" s="38"/>
      <c r="Q367" s="38"/>
      <c r="R367" s="38"/>
      <c r="S367" s="38"/>
      <c r="T367" s="38"/>
    </row>
    <row r="368" spans="1:20" ht="16.5" hidden="1" outlineLevel="2" x14ac:dyDescent="0.3">
      <c r="A368" s="571"/>
      <c r="B368" s="99" t="s">
        <v>201</v>
      </c>
      <c r="C368" s="450"/>
      <c r="D368" s="451"/>
      <c r="E368" s="354"/>
      <c r="F368" s="352">
        <f>C368*0.0001944</f>
        <v>0</v>
      </c>
      <c r="G368" s="344" t="e">
        <f>C368/Samantekt!$M$7</f>
        <v>#DIV/0!</v>
      </c>
      <c r="H368" s="55" t="e">
        <f>F368/Samantekt!$M$7</f>
        <v>#DIV/0!</v>
      </c>
      <c r="I368" s="427" t="e">
        <f>#REF!</f>
        <v>#REF!</v>
      </c>
      <c r="J368" s="391" t="e">
        <f>1-((H380+E364)/I368)</f>
        <v>#DIV/0!</v>
      </c>
      <c r="K368" s="474">
        <v>0</v>
      </c>
      <c r="L368" s="518"/>
      <c r="M368" s="46"/>
      <c r="N368" s="46"/>
      <c r="O368" s="508"/>
      <c r="P368" s="38"/>
      <c r="Q368" s="38"/>
      <c r="R368" s="38"/>
      <c r="S368" s="38"/>
      <c r="T368" s="38"/>
    </row>
    <row r="369" spans="1:20" ht="16.5" hidden="1" outlineLevel="2" x14ac:dyDescent="0.3">
      <c r="A369" s="571"/>
      <c r="B369" s="99" t="s">
        <v>199</v>
      </c>
      <c r="C369" s="346"/>
      <c r="D369" s="120"/>
      <c r="E369" s="66"/>
      <c r="F369" s="353">
        <v>0</v>
      </c>
      <c r="G369" s="344" t="e">
        <f>C369/Samantekt!$M$7</f>
        <v>#DIV/0!</v>
      </c>
      <c r="H369" s="55" t="e">
        <f>F369/Samantekt!$M$7</f>
        <v>#DIV/0!</v>
      </c>
      <c r="I369" s="445"/>
      <c r="J369" s="446"/>
      <c r="K369" s="444"/>
      <c r="L369" s="38"/>
      <c r="M369" s="46"/>
      <c r="N369" s="46"/>
      <c r="O369" s="508"/>
      <c r="P369" s="38"/>
      <c r="Q369" s="38"/>
      <c r="R369" s="38"/>
      <c r="S369" s="38"/>
      <c r="T369" s="38"/>
    </row>
    <row r="370" spans="1:20" ht="16.5" hidden="1" outlineLevel="2" x14ac:dyDescent="0.3">
      <c r="A370" s="571"/>
      <c r="B370" s="99" t="s">
        <v>212</v>
      </c>
      <c r="C370" s="346"/>
      <c r="D370" s="120"/>
      <c r="E370" s="66"/>
      <c r="F370" s="353">
        <f>D370*0.0000101</f>
        <v>0</v>
      </c>
      <c r="G370" s="344" t="e">
        <f>C370/Samantekt!$M$7</f>
        <v>#DIV/0!</v>
      </c>
      <c r="H370" s="55" t="e">
        <f>F370/Samantekt!$M$7</f>
        <v>#DIV/0!</v>
      </c>
      <c r="I370" s="445"/>
      <c r="J370" s="446"/>
      <c r="K370" s="444"/>
      <c r="L370" s="38"/>
      <c r="M370" s="46"/>
      <c r="N370" s="46"/>
      <c r="O370" s="508"/>
      <c r="P370" s="38"/>
      <c r="Q370" s="38"/>
      <c r="R370" s="38"/>
      <c r="S370" s="38"/>
      <c r="T370" s="38"/>
    </row>
    <row r="371" spans="1:20" ht="16.5" hidden="1" outlineLevel="2" x14ac:dyDescent="0.3">
      <c r="A371" s="571"/>
      <c r="B371" s="100" t="s">
        <v>203</v>
      </c>
      <c r="C371" s="109"/>
      <c r="D371" s="430"/>
      <c r="E371" s="59"/>
      <c r="F371" s="352">
        <f>C371*0.0002242</f>
        <v>0</v>
      </c>
      <c r="G371" s="344" t="e">
        <f>C371/Samantekt!$M$7</f>
        <v>#DIV/0!</v>
      </c>
      <c r="H371" s="55" t="e">
        <f>F371/Samantekt!$M$7</f>
        <v>#DIV/0!</v>
      </c>
      <c r="I371" s="445"/>
      <c r="J371" s="445"/>
      <c r="K371" s="424"/>
      <c r="L371" s="38"/>
      <c r="M371" s="46"/>
      <c r="N371" s="46"/>
      <c r="O371" s="508"/>
      <c r="P371" s="38"/>
      <c r="Q371" s="38"/>
      <c r="R371" s="38"/>
      <c r="S371" s="38"/>
      <c r="T371" s="38"/>
    </row>
    <row r="372" spans="1:20" ht="16.5" hidden="1" outlineLevel="2" x14ac:dyDescent="0.3">
      <c r="A372" s="571"/>
      <c r="B372" s="100" t="s">
        <v>204</v>
      </c>
      <c r="C372" s="109"/>
      <c r="D372" s="430"/>
      <c r="E372" s="59"/>
      <c r="F372" s="352">
        <f>C372*0.0001944</f>
        <v>0</v>
      </c>
      <c r="G372" s="344" t="e">
        <f>C372/Samantekt!$M$7</f>
        <v>#DIV/0!</v>
      </c>
      <c r="H372" s="55" t="e">
        <f>F372/Samantekt!$M$7</f>
        <v>#DIV/0!</v>
      </c>
      <c r="I372" s="445"/>
      <c r="J372" s="445"/>
      <c r="K372" s="424"/>
      <c r="L372" s="38"/>
      <c r="M372" s="46"/>
      <c r="N372" s="46"/>
      <c r="O372" s="508"/>
      <c r="P372" s="38"/>
      <c r="Q372" s="38"/>
      <c r="R372" s="38"/>
      <c r="S372" s="38"/>
      <c r="T372" s="38"/>
    </row>
    <row r="373" spans="1:20" ht="16.5" hidden="1" outlineLevel="2" x14ac:dyDescent="0.3">
      <c r="A373" s="571"/>
      <c r="B373" s="100" t="s">
        <v>213</v>
      </c>
      <c r="C373" s="430"/>
      <c r="D373" s="120"/>
      <c r="E373" s="59"/>
      <c r="F373" s="353">
        <f>D373*0.0000101</f>
        <v>0</v>
      </c>
      <c r="G373" s="344" t="e">
        <f>C373/Samantekt!$M$7</f>
        <v>#DIV/0!</v>
      </c>
      <c r="H373" s="55" t="e">
        <f>F373/Samantekt!$M$7</f>
        <v>#DIV/0!</v>
      </c>
      <c r="I373" s="445"/>
      <c r="J373" s="445"/>
      <c r="K373" s="424"/>
      <c r="L373" s="518"/>
      <c r="M373" s="46"/>
      <c r="N373" s="46"/>
      <c r="O373" s="508"/>
      <c r="P373" s="38"/>
      <c r="Q373" s="38"/>
      <c r="R373" s="38"/>
      <c r="S373" s="38"/>
      <c r="T373" s="38"/>
    </row>
    <row r="374" spans="1:20" ht="16.5" hidden="1" outlineLevel="2" x14ac:dyDescent="0.3">
      <c r="A374" s="571"/>
      <c r="B374" s="99" t="s">
        <v>202</v>
      </c>
      <c r="C374" s="346"/>
      <c r="D374" s="120"/>
      <c r="E374" s="431"/>
      <c r="F374" s="352">
        <v>0</v>
      </c>
      <c r="G374" s="344" t="e">
        <f>C374/Samantekt!$M$7</f>
        <v>#DIV/0!</v>
      </c>
      <c r="H374" s="55" t="e">
        <f>F374/Samantekt!$M$7</f>
        <v>#DIV/0!</v>
      </c>
      <c r="I374" s="424"/>
      <c r="J374" s="424"/>
      <c r="K374" s="424"/>
      <c r="L374" s="518"/>
      <c r="M374" s="46"/>
      <c r="N374" s="46"/>
      <c r="O374" s="508"/>
      <c r="P374" s="38"/>
      <c r="Q374" s="38"/>
      <c r="R374" s="38"/>
      <c r="S374" s="38"/>
      <c r="T374" s="38"/>
    </row>
    <row r="375" spans="1:20" ht="16.5" hidden="1" outlineLevel="2" x14ac:dyDescent="0.3">
      <c r="A375" s="571"/>
      <c r="B375" s="99" t="s">
        <v>210</v>
      </c>
      <c r="C375" s="109"/>
      <c r="D375" s="346"/>
      <c r="E375" s="431"/>
      <c r="F375" s="352">
        <f>C375*0.0007777</f>
        <v>0</v>
      </c>
      <c r="G375" s="344" t="e">
        <f>C375/Samantekt!$M$7</f>
        <v>#DIV/0!</v>
      </c>
      <c r="H375" s="55" t="e">
        <f>F375/Samantekt!$M$7</f>
        <v>#DIV/0!</v>
      </c>
      <c r="I375" s="424"/>
      <c r="J375" s="424"/>
      <c r="K375" s="424"/>
      <c r="L375" s="38"/>
      <c r="M375" s="46"/>
      <c r="N375" s="46"/>
      <c r="O375" s="508"/>
      <c r="P375" s="38"/>
      <c r="Q375" s="38"/>
      <c r="R375" s="38"/>
      <c r="S375" s="38"/>
      <c r="T375" s="38"/>
    </row>
    <row r="376" spans="1:20" ht="16.5" hidden="1" outlineLevel="2" x14ac:dyDescent="0.3">
      <c r="A376" s="571"/>
      <c r="B376" s="99" t="s">
        <v>211</v>
      </c>
      <c r="C376" s="346"/>
      <c r="D376" s="109"/>
      <c r="E376" s="431"/>
      <c r="F376" s="352">
        <f>C376*0.0000805</f>
        <v>0</v>
      </c>
      <c r="G376" s="344" t="e">
        <f>C376/Samantekt!$M$7</f>
        <v>#DIV/0!</v>
      </c>
      <c r="H376" s="55" t="e">
        <f>F376/Samantekt!$M$7</f>
        <v>#DIV/0!</v>
      </c>
      <c r="I376" s="424"/>
      <c r="J376" s="424"/>
      <c r="K376" s="424"/>
      <c r="L376" s="38"/>
      <c r="M376" s="46"/>
      <c r="N376" s="46"/>
      <c r="O376" s="508"/>
      <c r="P376" s="38"/>
      <c r="Q376" s="38"/>
      <c r="R376" s="38"/>
      <c r="S376" s="38"/>
      <c r="T376" s="38"/>
    </row>
    <row r="377" spans="1:20" ht="16.5" hidden="1" outlineLevel="2" x14ac:dyDescent="0.3">
      <c r="A377" s="571"/>
      <c r="B377" s="99" t="s">
        <v>214</v>
      </c>
      <c r="C377" s="109"/>
      <c r="D377" s="346"/>
      <c r="E377" s="431"/>
      <c r="F377" s="352">
        <f>C377*0.0003149</f>
        <v>0</v>
      </c>
      <c r="G377" s="344" t="e">
        <f>C377/Samantekt!$M$7</f>
        <v>#DIV/0!</v>
      </c>
      <c r="H377" s="55" t="e">
        <f>F377/Samantekt!$M$7</f>
        <v>#DIV/0!</v>
      </c>
      <c r="I377" s="424"/>
      <c r="J377" s="424"/>
      <c r="K377" s="424"/>
      <c r="L377" s="518"/>
      <c r="M377" s="46"/>
      <c r="N377" s="46"/>
      <c r="O377" s="508"/>
      <c r="P377" s="38"/>
      <c r="Q377" s="38"/>
      <c r="R377" s="38"/>
      <c r="S377" s="38"/>
      <c r="T377" s="38"/>
    </row>
    <row r="378" spans="1:20" ht="16.5" hidden="1" outlineLevel="2" x14ac:dyDescent="0.3">
      <c r="A378" s="571"/>
      <c r="B378" s="99" t="s">
        <v>215</v>
      </c>
      <c r="C378" s="109"/>
      <c r="D378" s="346"/>
      <c r="E378" s="431"/>
      <c r="F378" s="352">
        <f>C378*0.0002592</f>
        <v>0</v>
      </c>
      <c r="G378" s="344" t="e">
        <f>C378/Samantekt!$M$7</f>
        <v>#DIV/0!</v>
      </c>
      <c r="H378" s="55" t="e">
        <f>F378/Samantekt!$M$7</f>
        <v>#DIV/0!</v>
      </c>
      <c r="I378" s="424"/>
      <c r="J378" s="424"/>
      <c r="K378" s="424"/>
      <c r="L378" s="518"/>
      <c r="M378" s="46"/>
      <c r="N378" s="46"/>
      <c r="O378" s="508"/>
      <c r="P378" s="38"/>
      <c r="Q378" s="38"/>
      <c r="R378" s="38"/>
      <c r="S378" s="38"/>
      <c r="T378" s="38"/>
    </row>
    <row r="379" spans="1:20" ht="16.5" hidden="1" outlineLevel="2" x14ac:dyDescent="0.3">
      <c r="A379" s="571"/>
      <c r="B379" s="99" t="s">
        <v>216</v>
      </c>
      <c r="C379" s="109"/>
      <c r="D379" s="346"/>
      <c r="E379" s="431"/>
      <c r="F379" s="352">
        <f>C379*0.0001121</f>
        <v>0</v>
      </c>
      <c r="G379" s="344" t="e">
        <f>C379/Samantekt!$M$7</f>
        <v>#DIV/0!</v>
      </c>
      <c r="H379" s="55" t="e">
        <f>F379/Samantekt!$M$7</f>
        <v>#DIV/0!</v>
      </c>
      <c r="I379" s="424"/>
      <c r="J379" s="424"/>
      <c r="K379" s="424"/>
      <c r="L379" s="38"/>
      <c r="M379" s="46"/>
      <c r="N379" s="46"/>
      <c r="O379" s="508"/>
      <c r="P379" s="38"/>
      <c r="Q379" s="38"/>
      <c r="R379" s="38"/>
      <c r="S379" s="38"/>
      <c r="T379" s="38"/>
    </row>
    <row r="380" spans="1:20" ht="17.25" hidden="1" outlineLevel="2" thickBot="1" x14ac:dyDescent="0.35">
      <c r="A380" s="571"/>
      <c r="B380" s="452" t="s">
        <v>108</v>
      </c>
      <c r="C380" s="375">
        <f>SUM(C367:C379)</f>
        <v>0</v>
      </c>
      <c r="D380" s="441">
        <f>SUM(D367:D379)</f>
        <v>0</v>
      </c>
      <c r="E380" s="442" t="e">
        <f>D380/(C380+D380)</f>
        <v>#DIV/0!</v>
      </c>
      <c r="F380" s="351">
        <f>SUM(F367:F379)</f>
        <v>0</v>
      </c>
      <c r="G380" s="344" t="e">
        <f>C380/Samantekt!$M$7</f>
        <v>#DIV/0!</v>
      </c>
      <c r="H380" s="55" t="e">
        <f>F380/Samantekt!$M$7</f>
        <v>#DIV/0!</v>
      </c>
      <c r="I380" s="445"/>
      <c r="J380" s="424"/>
      <c r="K380" s="429"/>
      <c r="L380" s="518"/>
      <c r="M380" s="38"/>
      <c r="N380" s="38"/>
      <c r="O380" s="46"/>
      <c r="P380" s="508"/>
      <c r="Q380" s="38"/>
      <c r="R380" s="38"/>
      <c r="S380" s="38"/>
      <c r="T380" s="38"/>
    </row>
    <row r="381" spans="1:20" ht="19.5" hidden="1" outlineLevel="2" thickTop="1" x14ac:dyDescent="0.3">
      <c r="A381" s="434"/>
      <c r="B381" s="618" t="s">
        <v>64</v>
      </c>
      <c r="C381" s="618"/>
      <c r="D381" s="618"/>
      <c r="E381" s="618"/>
      <c r="F381" s="618"/>
      <c r="G381" s="618"/>
      <c r="H381" s="618"/>
      <c r="I381" s="618"/>
      <c r="J381" s="618"/>
      <c r="K381" s="618"/>
      <c r="L381" s="38"/>
      <c r="M381" s="38"/>
      <c r="N381" s="38"/>
      <c r="O381" s="46"/>
      <c r="P381" s="508"/>
      <c r="Q381" s="38"/>
      <c r="R381" s="38"/>
      <c r="S381" s="38"/>
      <c r="T381" s="38"/>
    </row>
    <row r="382" spans="1:20" ht="51.75" hidden="1" outlineLevel="2" x14ac:dyDescent="0.35">
      <c r="A382" s="434"/>
      <c r="B382" s="154"/>
      <c r="C382" s="449" t="s">
        <v>179</v>
      </c>
      <c r="D382" s="449" t="s">
        <v>76</v>
      </c>
      <c r="E382" s="438" t="s">
        <v>77</v>
      </c>
      <c r="F382" s="473"/>
      <c r="G382" s="472"/>
      <c r="H382" s="471"/>
      <c r="I382" s="380" t="s">
        <v>254</v>
      </c>
      <c r="J382" s="380" t="s">
        <v>140</v>
      </c>
      <c r="K382" s="409" t="s">
        <v>255</v>
      </c>
      <c r="L382" s="38"/>
      <c r="M382" s="38"/>
      <c r="N382" s="38"/>
      <c r="O382" s="46"/>
      <c r="P382" s="508"/>
      <c r="Q382" s="38"/>
      <c r="R382" s="38"/>
      <c r="S382" s="38"/>
      <c r="T382" s="38"/>
    </row>
    <row r="383" spans="1:20" ht="16.5" hidden="1" outlineLevel="2" x14ac:dyDescent="0.3">
      <c r="A383" s="434"/>
      <c r="B383" s="100" t="s">
        <v>207</v>
      </c>
      <c r="C383" s="450"/>
      <c r="D383" s="447">
        <f>C383*0.00272</f>
        <v>0</v>
      </c>
      <c r="E383" s="454" t="e">
        <f>D383/Samantekt!$M$7</f>
        <v>#DIV/0!</v>
      </c>
      <c r="F383" s="462"/>
      <c r="G383" s="462"/>
      <c r="H383" s="462"/>
      <c r="I383" s="427">
        <f>K363</f>
        <v>0</v>
      </c>
      <c r="J383" s="391" t="e">
        <f>1-((H396+#REF!)/I383)</f>
        <v>#REF!</v>
      </c>
      <c r="K383" s="474">
        <v>0</v>
      </c>
      <c r="L383" s="38"/>
      <c r="M383" s="38"/>
      <c r="N383" s="38"/>
      <c r="O383" s="46"/>
      <c r="P383" s="508"/>
      <c r="Q383" s="38"/>
      <c r="R383" s="38"/>
      <c r="S383" s="38"/>
      <c r="T383" s="38"/>
    </row>
    <row r="384" spans="1:20" ht="16.5" hidden="1" outlineLevel="2" x14ac:dyDescent="0.3">
      <c r="A384" s="434"/>
      <c r="B384" s="100" t="s">
        <v>64</v>
      </c>
      <c r="C384" s="109"/>
      <c r="D384" s="515"/>
      <c r="E384" s="454" t="e">
        <f>D384/Samantekt!$M$7</f>
        <v>#DIV/0!</v>
      </c>
      <c r="F384" s="433"/>
      <c r="G384" s="433"/>
      <c r="H384" s="437"/>
      <c r="I384" s="445"/>
      <c r="J384" s="424"/>
      <c r="K384" s="424"/>
      <c r="L384" s="38"/>
      <c r="M384" s="38"/>
      <c r="N384" s="38"/>
      <c r="O384" s="46"/>
      <c r="P384" s="508"/>
      <c r="Q384" s="38"/>
      <c r="R384" s="38"/>
      <c r="S384" s="38"/>
      <c r="T384" s="38"/>
    </row>
    <row r="385" spans="1:20" ht="16.5" hidden="1" outlineLevel="2" x14ac:dyDescent="0.3">
      <c r="A385" s="434"/>
      <c r="B385" s="100" t="s">
        <v>64</v>
      </c>
      <c r="C385" s="109"/>
      <c r="D385" s="515"/>
      <c r="E385" s="454" t="e">
        <f>D385/Samantekt!$M$7</f>
        <v>#DIV/0!</v>
      </c>
      <c r="F385" s="433"/>
      <c r="G385" s="433"/>
      <c r="H385" s="437"/>
      <c r="I385" s="445"/>
      <c r="J385" s="424"/>
      <c r="K385" s="424"/>
      <c r="L385" s="38"/>
      <c r="M385" s="38"/>
      <c r="N385" s="38"/>
      <c r="O385" s="46"/>
      <c r="P385" s="508"/>
      <c r="Q385" s="38"/>
      <c r="R385" s="38"/>
      <c r="S385" s="38"/>
      <c r="T385" s="38"/>
    </row>
    <row r="386" spans="1:20" ht="16.5" hidden="1" outlineLevel="2" x14ac:dyDescent="0.3">
      <c r="A386" s="434"/>
      <c r="B386" s="100" t="s">
        <v>108</v>
      </c>
      <c r="C386" s="109"/>
      <c r="D386" s="515">
        <f>SUM(D383:D385)</f>
        <v>0</v>
      </c>
      <c r="E386" s="454" t="e">
        <f>D386/Samantekt!$M$7</f>
        <v>#DIV/0!</v>
      </c>
      <c r="F386" s="433"/>
      <c r="G386" s="433"/>
      <c r="H386" s="437"/>
      <c r="I386" s="445"/>
      <c r="J386" s="424"/>
      <c r="K386" s="424"/>
      <c r="L386" s="38"/>
      <c r="M386" s="38"/>
      <c r="N386" s="38"/>
      <c r="O386" s="46"/>
      <c r="P386" s="508"/>
      <c r="Q386" s="38"/>
      <c r="R386" s="38"/>
      <c r="S386" s="38"/>
      <c r="T386" s="38"/>
    </row>
    <row r="387" spans="1:20" ht="16.5" hidden="1" outlineLevel="2" x14ac:dyDescent="0.3">
      <c r="A387" s="38"/>
    </row>
    <row r="388" spans="1:20" ht="16.5" hidden="1" outlineLevel="2" x14ac:dyDescent="0.3">
      <c r="A388" s="38"/>
    </row>
    <row r="389" spans="1:20" ht="16.5" hidden="1" outlineLevel="2" x14ac:dyDescent="0.3">
      <c r="A389" s="38"/>
    </row>
    <row r="390" spans="1:20" ht="16.5" hidden="1" outlineLevel="2" x14ac:dyDescent="0.3">
      <c r="A390" s="38"/>
    </row>
    <row r="391" spans="1:20" ht="16.5" hidden="1" outlineLevel="2" x14ac:dyDescent="0.3">
      <c r="A391" s="38"/>
    </row>
    <row r="392" spans="1:20" collapsed="1" x14ac:dyDescent="0.25"/>
  </sheetData>
  <sheetProtection sheet="1" formatCells="0" formatColumns="0" formatRows="0" insertColumns="0" insertRows="0" insertHyperlinks="0" deleteColumns="0" deleteRows="0" sort="0" autoFilter="0" pivotTables="0"/>
  <mergeCells count="60">
    <mergeCell ref="B311:K311"/>
    <mergeCell ref="A218:A240"/>
    <mergeCell ref="A253:A275"/>
    <mergeCell ref="B253:K253"/>
    <mergeCell ref="L253:T253"/>
    <mergeCell ref="O260:R261"/>
    <mergeCell ref="B276:K276"/>
    <mergeCell ref="A288:A310"/>
    <mergeCell ref="B381:K381"/>
    <mergeCell ref="A323:A345"/>
    <mergeCell ref="B323:K323"/>
    <mergeCell ref="L323:T323"/>
    <mergeCell ref="O330:R331"/>
    <mergeCell ref="B346:K346"/>
    <mergeCell ref="A358:A380"/>
    <mergeCell ref="B358:K358"/>
    <mergeCell ref="L358:T358"/>
    <mergeCell ref="O365:R366"/>
    <mergeCell ref="B183:K183"/>
    <mergeCell ref="L183:T183"/>
    <mergeCell ref="O190:R191"/>
    <mergeCell ref="L288:T288"/>
    <mergeCell ref="O295:R296"/>
    <mergeCell ref="B218:K218"/>
    <mergeCell ref="L218:T218"/>
    <mergeCell ref="O225:R226"/>
    <mergeCell ref="B241:K241"/>
    <mergeCell ref="B288:K288"/>
    <mergeCell ref="A78:A100"/>
    <mergeCell ref="B78:K78"/>
    <mergeCell ref="L78:T78"/>
    <mergeCell ref="O85:R86"/>
    <mergeCell ref="B206:K206"/>
    <mergeCell ref="A113:A135"/>
    <mergeCell ref="B113:K113"/>
    <mergeCell ref="L113:T113"/>
    <mergeCell ref="O120:R121"/>
    <mergeCell ref="B136:K136"/>
    <mergeCell ref="A148:A170"/>
    <mergeCell ref="B148:K148"/>
    <mergeCell ref="L148:T148"/>
    <mergeCell ref="O155:R156"/>
    <mergeCell ref="B171:K171"/>
    <mergeCell ref="A183:A205"/>
    <mergeCell ref="B101:K101"/>
    <mergeCell ref="B2:B4"/>
    <mergeCell ref="C2:O3"/>
    <mergeCell ref="C4:O4"/>
    <mergeCell ref="B5:I5"/>
    <mergeCell ref="B66:K66"/>
    <mergeCell ref="M19:O19"/>
    <mergeCell ref="A43:A65"/>
    <mergeCell ref="B43:K43"/>
    <mergeCell ref="L43:T43"/>
    <mergeCell ref="O50:R51"/>
    <mergeCell ref="A8:A30"/>
    <mergeCell ref="B8:K8"/>
    <mergeCell ref="L8:T8"/>
    <mergeCell ref="O15:R16"/>
    <mergeCell ref="B31:K31"/>
  </mergeCells>
  <conditionalFormatting sqref="F30:G30">
    <cfRule type="cellIs" dxfId="2764" priority="1779" operator="equal">
      <formula>0</formula>
    </cfRule>
  </conditionalFormatting>
  <conditionalFormatting sqref="F30:G30">
    <cfRule type="containsErrors" dxfId="2763" priority="1778">
      <formula>ISERROR(F30)</formula>
    </cfRule>
  </conditionalFormatting>
  <conditionalFormatting sqref="E29:E30">
    <cfRule type="cellIs" dxfId="2762" priority="1776" operator="equal">
      <formula>0</formula>
    </cfRule>
    <cfRule type="containsErrors" dxfId="2761" priority="1777">
      <formula>ISERROR(E29)</formula>
    </cfRule>
  </conditionalFormatting>
  <conditionalFormatting sqref="I36">
    <cfRule type="containsErrors" dxfId="2760" priority="1636">
      <formula>ISERROR(I36)</formula>
    </cfRule>
  </conditionalFormatting>
  <conditionalFormatting sqref="J34:K34">
    <cfRule type="containsErrors" dxfId="2759" priority="1650">
      <formula>ISERROR(J34)</formula>
    </cfRule>
  </conditionalFormatting>
  <conditionalFormatting sqref="J34:K34">
    <cfRule type="cellIs" dxfId="2758" priority="1649" operator="equal">
      <formula>0</formula>
    </cfRule>
  </conditionalFormatting>
  <conditionalFormatting sqref="C14 D30:E30 R12:T12 G10:G12 G14 E10:E14">
    <cfRule type="cellIs" dxfId="2757" priority="1775" operator="equal">
      <formula>0</formula>
    </cfRule>
  </conditionalFormatting>
  <conditionalFormatting sqref="R12:T12 G10:G12 E10:E14">
    <cfRule type="containsErrors" dxfId="2756" priority="1774">
      <formula>ISERROR(E10)</formula>
    </cfRule>
  </conditionalFormatting>
  <conditionalFormatting sqref="E18">
    <cfRule type="cellIs" dxfId="2755" priority="1772" operator="equal">
      <formula>0</formula>
    </cfRule>
    <cfRule type="containsErrors" dxfId="2754" priority="1773">
      <formula>ISERROR(E18)</formula>
    </cfRule>
  </conditionalFormatting>
  <conditionalFormatting sqref="P10:P13">
    <cfRule type="containsErrors" dxfId="2753" priority="1771">
      <formula>ISERROR(P10)</formula>
    </cfRule>
  </conditionalFormatting>
  <conditionalFormatting sqref="Q10:Q13">
    <cfRule type="containsErrors" dxfId="2752" priority="1770">
      <formula>ISERROR(Q10)</formula>
    </cfRule>
  </conditionalFormatting>
  <conditionalFormatting sqref="P10:Q13">
    <cfRule type="cellIs" dxfId="2751" priority="1769" operator="equal">
      <formula>0</formula>
    </cfRule>
  </conditionalFormatting>
  <conditionalFormatting sqref="E24:E25 E27">
    <cfRule type="cellIs" dxfId="2750" priority="1767" operator="equal">
      <formula>0</formula>
    </cfRule>
    <cfRule type="containsErrors" dxfId="2749" priority="1768">
      <formula>ISERROR(E24)</formula>
    </cfRule>
  </conditionalFormatting>
  <conditionalFormatting sqref="O13 G30">
    <cfRule type="cellIs" dxfId="2748" priority="1766" operator="equal">
      <formula>0</formula>
    </cfRule>
  </conditionalFormatting>
  <conditionalFormatting sqref="G30">
    <cfRule type="containsErrors" dxfId="2747" priority="1762">
      <formula>ISERROR(G30)</formula>
    </cfRule>
  </conditionalFormatting>
  <conditionalFormatting sqref="E30">
    <cfRule type="containsErrors" dxfId="2746" priority="1757">
      <formula>ISERROR(E30)</formula>
    </cfRule>
  </conditionalFormatting>
  <conditionalFormatting sqref="E30">
    <cfRule type="containsErrors" dxfId="2745" priority="1753">
      <formula>ISERROR(E30)</formula>
    </cfRule>
  </conditionalFormatting>
  <conditionalFormatting sqref="G30">
    <cfRule type="containsErrors" dxfId="2744" priority="1750">
      <formula>ISERROR(G30)</formula>
    </cfRule>
  </conditionalFormatting>
  <conditionalFormatting sqref="G30">
    <cfRule type="containsErrors" dxfId="2743" priority="1765">
      <formula>ISERROR(G30)</formula>
    </cfRule>
  </conditionalFormatting>
  <conditionalFormatting sqref="G30">
    <cfRule type="containsErrors" dxfId="2742" priority="1764">
      <formula>ISERROR(G30)</formula>
    </cfRule>
  </conditionalFormatting>
  <conditionalFormatting sqref="G30">
    <cfRule type="cellIs" dxfId="2741" priority="1758" operator="equal">
      <formula>0</formula>
    </cfRule>
    <cfRule type="containsErrors" dxfId="2740" priority="1759">
      <formula>ISERROR(G30)</formula>
    </cfRule>
    <cfRule type="containsErrors" dxfId="2739" priority="1763">
      <formula>ISERROR(G30)</formula>
    </cfRule>
  </conditionalFormatting>
  <conditionalFormatting sqref="G30">
    <cfRule type="containsErrors" dxfId="2738" priority="1761">
      <formula>ISERROR(G30)</formula>
    </cfRule>
  </conditionalFormatting>
  <conditionalFormatting sqref="G30">
    <cfRule type="containsErrors" dxfId="2737" priority="1760">
      <formula>ISERROR(G30)</formula>
    </cfRule>
  </conditionalFormatting>
  <conditionalFormatting sqref="E30">
    <cfRule type="containsErrors" dxfId="2736" priority="1756">
      <formula>ISERROR(E30)</formula>
    </cfRule>
  </conditionalFormatting>
  <conditionalFormatting sqref="E30">
    <cfRule type="cellIs" dxfId="2735" priority="1740" operator="equal">
      <formula>0</formula>
    </cfRule>
    <cfRule type="containsErrors" dxfId="2734" priority="1755">
      <formula>ISERROR(E30)</formula>
    </cfRule>
  </conditionalFormatting>
  <conditionalFormatting sqref="E30">
    <cfRule type="cellIs" dxfId="2733" priority="1754" operator="equal">
      <formula>0</formula>
    </cfRule>
  </conditionalFormatting>
  <conditionalFormatting sqref="E30">
    <cfRule type="containsErrors" dxfId="2732" priority="1752">
      <formula>ISERROR(E30)</formula>
    </cfRule>
  </conditionalFormatting>
  <conditionalFormatting sqref="E30">
    <cfRule type="containsErrors" dxfId="2731" priority="1751">
      <formula>ISERROR(E30)</formula>
    </cfRule>
  </conditionalFormatting>
  <conditionalFormatting sqref="F30">
    <cfRule type="containsErrors" dxfId="2730" priority="1746">
      <formula>ISERROR(F30)</formula>
    </cfRule>
  </conditionalFormatting>
  <conditionalFormatting sqref="F30">
    <cfRule type="containsErrors" dxfId="2729" priority="1743">
      <formula>ISERROR(F30)</formula>
    </cfRule>
  </conditionalFormatting>
  <conditionalFormatting sqref="F30">
    <cfRule type="containsErrors" dxfId="2728" priority="1745">
      <formula>ISERROR(F30)</formula>
    </cfRule>
  </conditionalFormatting>
  <conditionalFormatting sqref="F30">
    <cfRule type="cellIs" dxfId="2727" priority="1744" operator="equal">
      <formula>0</formula>
    </cfRule>
  </conditionalFormatting>
  <conditionalFormatting sqref="G30">
    <cfRule type="cellIs" dxfId="2726" priority="1742" operator="equal">
      <formula>0</formula>
    </cfRule>
  </conditionalFormatting>
  <conditionalFormatting sqref="M13:N13">
    <cfRule type="cellIs" dxfId="2725" priority="1738" operator="equal">
      <formula>0</formula>
    </cfRule>
  </conditionalFormatting>
  <conditionalFormatting sqref="C30:D30">
    <cfRule type="cellIs" dxfId="2724" priority="1739" operator="equal">
      <formula>0</formula>
    </cfRule>
  </conditionalFormatting>
  <conditionalFormatting sqref="E19">
    <cfRule type="cellIs" dxfId="2723" priority="1736" operator="equal">
      <formula>0</formula>
    </cfRule>
    <cfRule type="containsErrors" dxfId="2722" priority="1737">
      <formula>ISERROR(E19)</formula>
    </cfRule>
  </conditionalFormatting>
  <conditionalFormatting sqref="E22">
    <cfRule type="cellIs" dxfId="2721" priority="1734" operator="equal">
      <formula>0</formula>
    </cfRule>
    <cfRule type="containsErrors" dxfId="2720" priority="1735">
      <formula>ISERROR(E22)</formula>
    </cfRule>
  </conditionalFormatting>
  <conditionalFormatting sqref="S10">
    <cfRule type="cellIs" dxfId="2719" priority="1732" operator="greaterThanOrEqual">
      <formula>0</formula>
    </cfRule>
    <cfRule type="cellIs" dxfId="2718" priority="1733" operator="lessThan">
      <formula>0</formula>
    </cfRule>
  </conditionalFormatting>
  <conditionalFormatting sqref="I11:K14">
    <cfRule type="containsErrors" dxfId="2717" priority="1731">
      <formula>ISERROR(I11)</formula>
    </cfRule>
  </conditionalFormatting>
  <conditionalFormatting sqref="I11:K14">
    <cfRule type="cellIs" dxfId="2716" priority="1730" operator="equal">
      <formula>0</formula>
    </cfRule>
  </conditionalFormatting>
  <conditionalFormatting sqref="G14">
    <cfRule type="cellIs" dxfId="2715" priority="1729" operator="equal">
      <formula>0</formula>
    </cfRule>
  </conditionalFormatting>
  <conditionalFormatting sqref="G14">
    <cfRule type="containsErrors" dxfId="2714" priority="1725">
      <formula>ISERROR(G14)</formula>
    </cfRule>
  </conditionalFormatting>
  <conditionalFormatting sqref="G14">
    <cfRule type="containsErrors" dxfId="2713" priority="1720">
      <formula>ISERROR(G14)</formula>
    </cfRule>
  </conditionalFormatting>
  <conditionalFormatting sqref="G14">
    <cfRule type="containsErrors" dxfId="2712" priority="1728">
      <formula>ISERROR(G14)</formula>
    </cfRule>
  </conditionalFormatting>
  <conditionalFormatting sqref="G14">
    <cfRule type="containsErrors" dxfId="2711" priority="1727">
      <formula>ISERROR(G14)</formula>
    </cfRule>
  </conditionalFormatting>
  <conditionalFormatting sqref="G14">
    <cfRule type="cellIs" dxfId="2710" priority="1721" operator="equal">
      <formula>0</formula>
    </cfRule>
    <cfRule type="containsErrors" dxfId="2709" priority="1722">
      <formula>ISERROR(G14)</formula>
    </cfRule>
    <cfRule type="containsErrors" dxfId="2708" priority="1726">
      <formula>ISERROR(G14)</formula>
    </cfRule>
  </conditionalFormatting>
  <conditionalFormatting sqref="G14">
    <cfRule type="containsErrors" dxfId="2707" priority="1724">
      <formula>ISERROR(G14)</formula>
    </cfRule>
  </conditionalFormatting>
  <conditionalFormatting sqref="G14">
    <cfRule type="containsErrors" dxfId="2706" priority="1723">
      <formula>ISERROR(G14)</formula>
    </cfRule>
  </conditionalFormatting>
  <conditionalFormatting sqref="D14">
    <cfRule type="containsErrors" dxfId="2705" priority="1718">
      <formula>ISERROR(D14)</formula>
    </cfRule>
  </conditionalFormatting>
  <conditionalFormatting sqref="D14">
    <cfRule type="containsErrors" dxfId="2704" priority="1715">
      <formula>ISERROR(D14)</formula>
    </cfRule>
  </conditionalFormatting>
  <conditionalFormatting sqref="D14">
    <cfRule type="containsErrors" dxfId="2703" priority="1717">
      <formula>ISERROR(D14)</formula>
    </cfRule>
  </conditionalFormatting>
  <conditionalFormatting sqref="D14">
    <cfRule type="cellIs" dxfId="2702" priority="1716" operator="equal">
      <formula>0</formula>
    </cfRule>
  </conditionalFormatting>
  <conditionalFormatting sqref="R11:T11">
    <cfRule type="cellIs" dxfId="2701" priority="1710" operator="equal">
      <formula>0</formula>
    </cfRule>
  </conditionalFormatting>
  <conditionalFormatting sqref="R11:T11">
    <cfRule type="containsErrors" dxfId="2700" priority="1709">
      <formula>ISERROR(R11)</formula>
    </cfRule>
  </conditionalFormatting>
  <conditionalFormatting sqref="I10:K10">
    <cfRule type="containsErrors" dxfId="2699" priority="1708">
      <formula>ISERROR(I10)</formula>
    </cfRule>
  </conditionalFormatting>
  <conditionalFormatting sqref="I10:K10">
    <cfRule type="cellIs" dxfId="2698" priority="1707" operator="equal">
      <formula>0</formula>
    </cfRule>
  </conditionalFormatting>
  <conditionalFormatting sqref="G17:H17 H18:H30 G18:G29">
    <cfRule type="cellIs" dxfId="2697" priority="1706" operator="equal">
      <formula>0</formula>
    </cfRule>
  </conditionalFormatting>
  <conditionalFormatting sqref="G17:H17 H18:H30 G18:G29">
    <cfRule type="containsErrors" dxfId="2696" priority="1705">
      <formula>ISERROR(G17)</formula>
    </cfRule>
  </conditionalFormatting>
  <conditionalFormatting sqref="E17">
    <cfRule type="cellIs" dxfId="2695" priority="1703" operator="equal">
      <formula>0</formula>
    </cfRule>
    <cfRule type="containsErrors" dxfId="2694" priority="1704">
      <formula>ISERROR(E17)</formula>
    </cfRule>
  </conditionalFormatting>
  <conditionalFormatting sqref="J17">
    <cfRule type="cellIs" dxfId="2693" priority="1701" operator="greaterThanOrEqual">
      <formula>0</formula>
    </cfRule>
    <cfRule type="cellIs" dxfId="2692" priority="1702" operator="lessThan">
      <formula>0</formula>
    </cfRule>
  </conditionalFormatting>
  <conditionalFormatting sqref="E21">
    <cfRule type="cellIs" dxfId="2691" priority="1697" operator="equal">
      <formula>0</formula>
    </cfRule>
    <cfRule type="containsErrors" dxfId="2690" priority="1698">
      <formula>ISERROR(E21)</formula>
    </cfRule>
  </conditionalFormatting>
  <conditionalFormatting sqref="I30">
    <cfRule type="containsErrors" dxfId="2689" priority="1692">
      <formula>ISERROR(I30)</formula>
    </cfRule>
  </conditionalFormatting>
  <conditionalFormatting sqref="I30">
    <cfRule type="cellIs" dxfId="2688" priority="1691" operator="equal">
      <formula>0</formula>
    </cfRule>
  </conditionalFormatting>
  <conditionalFormatting sqref="I25 I29">
    <cfRule type="containsErrors" dxfId="2687" priority="1690">
      <formula>ISERROR(I25)</formula>
    </cfRule>
  </conditionalFormatting>
  <conditionalFormatting sqref="I25 I29">
    <cfRule type="cellIs" dxfId="2686" priority="1689" operator="equal">
      <formula>0</formula>
    </cfRule>
  </conditionalFormatting>
  <conditionalFormatting sqref="I27">
    <cfRule type="containsErrors" dxfId="2685" priority="1688">
      <formula>ISERROR(I27)</formula>
    </cfRule>
  </conditionalFormatting>
  <conditionalFormatting sqref="I27">
    <cfRule type="cellIs" dxfId="2684" priority="1687" operator="equal">
      <formula>0</formula>
    </cfRule>
  </conditionalFormatting>
  <conditionalFormatting sqref="E33:E36">
    <cfRule type="cellIs" dxfId="2683" priority="1686" operator="equal">
      <formula>0</formula>
    </cfRule>
  </conditionalFormatting>
  <conditionalFormatting sqref="E33:E36">
    <cfRule type="containsErrors" dxfId="2682" priority="1685">
      <formula>ISERROR(E33)</formula>
    </cfRule>
  </conditionalFormatting>
  <conditionalFormatting sqref="E26">
    <cfRule type="cellIs" dxfId="2681" priority="1681" operator="equal">
      <formula>0</formula>
    </cfRule>
    <cfRule type="containsErrors" dxfId="2680" priority="1682">
      <formula>ISERROR(E26)</formula>
    </cfRule>
  </conditionalFormatting>
  <conditionalFormatting sqref="I26">
    <cfRule type="containsErrors" dxfId="2679" priority="1678">
      <formula>ISERROR(I26)</formula>
    </cfRule>
  </conditionalFormatting>
  <conditionalFormatting sqref="I26">
    <cfRule type="cellIs" dxfId="2678" priority="1677" operator="equal">
      <formula>0</formula>
    </cfRule>
  </conditionalFormatting>
  <conditionalFormatting sqref="E20">
    <cfRule type="cellIs" dxfId="2677" priority="1673" operator="equal">
      <formula>0</formula>
    </cfRule>
    <cfRule type="containsErrors" dxfId="2676" priority="1674">
      <formula>ISERROR(E20)</formula>
    </cfRule>
  </conditionalFormatting>
  <conditionalFormatting sqref="E23">
    <cfRule type="cellIs" dxfId="2675" priority="1665" operator="equal">
      <formula>0</formula>
    </cfRule>
    <cfRule type="containsErrors" dxfId="2674" priority="1666">
      <formula>ISERROR(E23)</formula>
    </cfRule>
  </conditionalFormatting>
  <conditionalFormatting sqref="E28">
    <cfRule type="cellIs" dxfId="2673" priority="1657" operator="equal">
      <formula>0</formula>
    </cfRule>
    <cfRule type="containsErrors" dxfId="2672" priority="1658">
      <formula>ISERROR(E28)</formula>
    </cfRule>
  </conditionalFormatting>
  <conditionalFormatting sqref="I36">
    <cfRule type="cellIs" dxfId="2671" priority="1635" operator="equal">
      <formula>0</formula>
    </cfRule>
  </conditionalFormatting>
  <conditionalFormatting sqref="I28">
    <cfRule type="containsErrors" dxfId="2670" priority="1654">
      <formula>ISERROR(I28)</formula>
    </cfRule>
  </conditionalFormatting>
  <conditionalFormatting sqref="I28">
    <cfRule type="cellIs" dxfId="2669" priority="1653" operator="equal">
      <formula>0</formula>
    </cfRule>
  </conditionalFormatting>
  <conditionalFormatting sqref="G34:H34">
    <cfRule type="cellIs" dxfId="2668" priority="1652" operator="equal">
      <formula>0</formula>
    </cfRule>
  </conditionalFormatting>
  <conditionalFormatting sqref="G34:H34">
    <cfRule type="containsErrors" dxfId="2667" priority="1651">
      <formula>ISERROR(G34)</formula>
    </cfRule>
  </conditionalFormatting>
  <conditionalFormatting sqref="I34">
    <cfRule type="containsErrors" dxfId="2666" priority="1648">
      <formula>ISERROR(I34)</formula>
    </cfRule>
  </conditionalFormatting>
  <conditionalFormatting sqref="I34">
    <cfRule type="cellIs" dxfId="2665" priority="1647" operator="equal">
      <formula>0</formula>
    </cfRule>
  </conditionalFormatting>
  <conditionalFormatting sqref="G35:H35">
    <cfRule type="cellIs" dxfId="2664" priority="1646" operator="equal">
      <formula>0</formula>
    </cfRule>
  </conditionalFormatting>
  <conditionalFormatting sqref="G35:H35">
    <cfRule type="containsErrors" dxfId="2663" priority="1645">
      <formula>ISERROR(G35)</formula>
    </cfRule>
  </conditionalFormatting>
  <conditionalFormatting sqref="J35:K35">
    <cfRule type="containsErrors" dxfId="2662" priority="1644">
      <formula>ISERROR(J35)</formula>
    </cfRule>
  </conditionalFormatting>
  <conditionalFormatting sqref="J35:K35">
    <cfRule type="cellIs" dxfId="2661" priority="1643" operator="equal">
      <formula>0</formula>
    </cfRule>
  </conditionalFormatting>
  <conditionalFormatting sqref="I35">
    <cfRule type="containsErrors" dxfId="2660" priority="1642">
      <formula>ISERROR(I35)</formula>
    </cfRule>
  </conditionalFormatting>
  <conditionalFormatting sqref="I35">
    <cfRule type="cellIs" dxfId="2659" priority="1641" operator="equal">
      <formula>0</formula>
    </cfRule>
  </conditionalFormatting>
  <conditionalFormatting sqref="G36:H36">
    <cfRule type="cellIs" dxfId="2658" priority="1640" operator="equal">
      <formula>0</formula>
    </cfRule>
  </conditionalFormatting>
  <conditionalFormatting sqref="G36:H36">
    <cfRule type="containsErrors" dxfId="2657" priority="1639">
      <formula>ISERROR(G36)</formula>
    </cfRule>
  </conditionalFormatting>
  <conditionalFormatting sqref="J36:K36">
    <cfRule type="containsErrors" dxfId="2656" priority="1638">
      <formula>ISERROR(J36)</formula>
    </cfRule>
  </conditionalFormatting>
  <conditionalFormatting sqref="J36:K36">
    <cfRule type="cellIs" dxfId="2655" priority="1637" operator="equal">
      <formula>0</formula>
    </cfRule>
  </conditionalFormatting>
  <conditionalFormatting sqref="F34">
    <cfRule type="cellIs" dxfId="2654" priority="1634" operator="equal">
      <formula>0</formula>
    </cfRule>
  </conditionalFormatting>
  <conditionalFormatting sqref="F34">
    <cfRule type="containsErrors" dxfId="2653" priority="1633">
      <formula>ISERROR(F34)</formula>
    </cfRule>
  </conditionalFormatting>
  <conditionalFormatting sqref="F35">
    <cfRule type="cellIs" dxfId="2652" priority="1632" operator="equal">
      <formula>0</formula>
    </cfRule>
  </conditionalFormatting>
  <conditionalFormatting sqref="F35">
    <cfRule type="containsErrors" dxfId="2651" priority="1631">
      <formula>ISERROR(F35)</formula>
    </cfRule>
  </conditionalFormatting>
  <conditionalFormatting sqref="F36">
    <cfRule type="cellIs" dxfId="2650" priority="1630" operator="equal">
      <formula>0</formula>
    </cfRule>
  </conditionalFormatting>
  <conditionalFormatting sqref="F36">
    <cfRule type="containsErrors" dxfId="2649" priority="1629">
      <formula>ISERROR(F36)</formula>
    </cfRule>
  </conditionalFormatting>
  <conditionalFormatting sqref="J33">
    <cfRule type="cellIs" dxfId="2648" priority="1627" operator="greaterThanOrEqual">
      <formula>0</formula>
    </cfRule>
    <cfRule type="cellIs" dxfId="2647" priority="1628" operator="lessThan">
      <formula>0</formula>
    </cfRule>
  </conditionalFormatting>
  <conditionalFormatting sqref="J383">
    <cfRule type="cellIs" dxfId="2646" priority="97" operator="greaterThanOrEqual">
      <formula>0</formula>
    </cfRule>
    <cfRule type="cellIs" dxfId="2645" priority="98" operator="lessThan">
      <formula>0</formula>
    </cfRule>
  </conditionalFormatting>
  <conditionalFormatting sqref="F65:G65 J64:K65">
    <cfRule type="cellIs" dxfId="2644" priority="1626" operator="equal">
      <formula>0</formula>
    </cfRule>
  </conditionalFormatting>
  <conditionalFormatting sqref="F65:G65 J64:K65">
    <cfRule type="containsErrors" dxfId="2643" priority="1625">
      <formula>ISERROR(F64)</formula>
    </cfRule>
  </conditionalFormatting>
  <conditionalFormatting sqref="E64:E65">
    <cfRule type="cellIs" dxfId="2642" priority="1623" operator="equal">
      <formula>0</formula>
    </cfRule>
    <cfRule type="containsErrors" dxfId="2641" priority="1624">
      <formula>ISERROR(E64)</formula>
    </cfRule>
  </conditionalFormatting>
  <conditionalFormatting sqref="J63:K63">
    <cfRule type="containsErrors" dxfId="2640" priority="1503">
      <formula>ISERROR(J63)</formula>
    </cfRule>
  </conditionalFormatting>
  <conditionalFormatting sqref="J69:K69">
    <cfRule type="containsErrors" dxfId="2639" priority="1497">
      <formula>ISERROR(J69)</formula>
    </cfRule>
  </conditionalFormatting>
  <conditionalFormatting sqref="J69:K69">
    <cfRule type="cellIs" dxfId="2638" priority="1496" operator="equal">
      <formula>0</formula>
    </cfRule>
  </conditionalFormatting>
  <conditionalFormatting sqref="C49 D65:E65 P47:T47 G45:G47 G49 E45:E49">
    <cfRule type="cellIs" dxfId="2637" priority="1622" operator="equal">
      <formula>0</formula>
    </cfRule>
  </conditionalFormatting>
  <conditionalFormatting sqref="P47:T47 G45:G47 E45:E49">
    <cfRule type="containsErrors" dxfId="2636" priority="1621">
      <formula>ISERROR(E45)</formula>
    </cfRule>
  </conditionalFormatting>
  <conditionalFormatting sqref="E53">
    <cfRule type="cellIs" dxfId="2635" priority="1619" operator="equal">
      <formula>0</formula>
    </cfRule>
    <cfRule type="containsErrors" dxfId="2634" priority="1620">
      <formula>ISERROR(E53)</formula>
    </cfRule>
  </conditionalFormatting>
  <conditionalFormatting sqref="P45:P46">
    <cfRule type="containsErrors" dxfId="2633" priority="1618">
      <formula>ISERROR(P45)</formula>
    </cfRule>
  </conditionalFormatting>
  <conditionalFormatting sqref="Q45:Q46">
    <cfRule type="containsErrors" dxfId="2632" priority="1617">
      <formula>ISERROR(Q45)</formula>
    </cfRule>
  </conditionalFormatting>
  <conditionalFormatting sqref="P45:Q46">
    <cfRule type="cellIs" dxfId="2631" priority="1616" operator="equal">
      <formula>0</formula>
    </cfRule>
  </conditionalFormatting>
  <conditionalFormatting sqref="E59:E60 E62">
    <cfRule type="cellIs" dxfId="2630" priority="1614" operator="equal">
      <formula>0</formula>
    </cfRule>
    <cfRule type="containsErrors" dxfId="2629" priority="1615">
      <formula>ISERROR(E59)</formula>
    </cfRule>
  </conditionalFormatting>
  <conditionalFormatting sqref="O48 G65">
    <cfRule type="cellIs" dxfId="2628" priority="1613" operator="equal">
      <formula>0</formula>
    </cfRule>
  </conditionalFormatting>
  <conditionalFormatting sqref="G65">
    <cfRule type="containsErrors" dxfId="2627" priority="1609">
      <formula>ISERROR(G65)</formula>
    </cfRule>
  </conditionalFormatting>
  <conditionalFormatting sqref="E65">
    <cfRule type="containsErrors" dxfId="2626" priority="1604">
      <formula>ISERROR(E65)</formula>
    </cfRule>
  </conditionalFormatting>
  <conditionalFormatting sqref="E65">
    <cfRule type="containsErrors" dxfId="2625" priority="1600">
      <formula>ISERROR(E65)</formula>
    </cfRule>
  </conditionalFormatting>
  <conditionalFormatting sqref="G65">
    <cfRule type="containsErrors" dxfId="2624" priority="1597">
      <formula>ISERROR(G65)</formula>
    </cfRule>
  </conditionalFormatting>
  <conditionalFormatting sqref="G65">
    <cfRule type="containsErrors" dxfId="2623" priority="1612">
      <formula>ISERROR(G65)</formula>
    </cfRule>
  </conditionalFormatting>
  <conditionalFormatting sqref="G65">
    <cfRule type="containsErrors" dxfId="2622" priority="1611">
      <formula>ISERROR(G65)</formula>
    </cfRule>
  </conditionalFormatting>
  <conditionalFormatting sqref="G65">
    <cfRule type="cellIs" dxfId="2621" priority="1605" operator="equal">
      <formula>0</formula>
    </cfRule>
    <cfRule type="containsErrors" dxfId="2620" priority="1606">
      <formula>ISERROR(G65)</formula>
    </cfRule>
    <cfRule type="containsErrors" dxfId="2619" priority="1610">
      <formula>ISERROR(G65)</formula>
    </cfRule>
  </conditionalFormatting>
  <conditionalFormatting sqref="G65">
    <cfRule type="containsErrors" dxfId="2618" priority="1608">
      <formula>ISERROR(G65)</formula>
    </cfRule>
  </conditionalFormatting>
  <conditionalFormatting sqref="G65">
    <cfRule type="containsErrors" dxfId="2617" priority="1607">
      <formula>ISERROR(G65)</formula>
    </cfRule>
  </conditionalFormatting>
  <conditionalFormatting sqref="E65">
    <cfRule type="containsErrors" dxfId="2616" priority="1603">
      <formula>ISERROR(E65)</formula>
    </cfRule>
  </conditionalFormatting>
  <conditionalFormatting sqref="E65">
    <cfRule type="cellIs" dxfId="2615" priority="1587" operator="equal">
      <formula>0</formula>
    </cfRule>
    <cfRule type="containsErrors" dxfId="2614" priority="1602">
      <formula>ISERROR(E65)</formula>
    </cfRule>
  </conditionalFormatting>
  <conditionalFormatting sqref="E65">
    <cfRule type="cellIs" dxfId="2613" priority="1601" operator="equal">
      <formula>0</formula>
    </cfRule>
  </conditionalFormatting>
  <conditionalFormatting sqref="E65">
    <cfRule type="containsErrors" dxfId="2612" priority="1599">
      <formula>ISERROR(E65)</formula>
    </cfRule>
  </conditionalFormatting>
  <conditionalFormatting sqref="E65">
    <cfRule type="containsErrors" dxfId="2611" priority="1598">
      <formula>ISERROR(E65)</formula>
    </cfRule>
  </conditionalFormatting>
  <conditionalFormatting sqref="F65">
    <cfRule type="containsErrors" dxfId="2610" priority="1593">
      <formula>ISERROR(F65)</formula>
    </cfRule>
  </conditionalFormatting>
  <conditionalFormatting sqref="P48">
    <cfRule type="containsErrors" dxfId="2609" priority="1595">
      <formula>ISERROR(P48)</formula>
    </cfRule>
  </conditionalFormatting>
  <conditionalFormatting sqref="Q48">
    <cfRule type="containsErrors" dxfId="2608" priority="1594">
      <formula>ISERROR(Q48)</formula>
    </cfRule>
  </conditionalFormatting>
  <conditionalFormatting sqref="F65">
    <cfRule type="containsErrors" dxfId="2607" priority="1590">
      <formula>ISERROR(F65)</formula>
    </cfRule>
  </conditionalFormatting>
  <conditionalFormatting sqref="F65">
    <cfRule type="containsErrors" dxfId="2606" priority="1592">
      <formula>ISERROR(F65)</formula>
    </cfRule>
  </conditionalFormatting>
  <conditionalFormatting sqref="F65">
    <cfRule type="cellIs" dxfId="2605" priority="1591" operator="equal">
      <formula>0</formula>
    </cfRule>
  </conditionalFormatting>
  <conditionalFormatting sqref="G65">
    <cfRule type="cellIs" dxfId="2604" priority="1589" operator="equal">
      <formula>0</formula>
    </cfRule>
  </conditionalFormatting>
  <conditionalFormatting sqref="P48:Q48">
    <cfRule type="cellIs" dxfId="2603" priority="1588" operator="equal">
      <formula>0</formula>
    </cfRule>
  </conditionalFormatting>
  <conditionalFormatting sqref="M48:N48">
    <cfRule type="cellIs" dxfId="2602" priority="1585" operator="equal">
      <formula>0</formula>
    </cfRule>
  </conditionalFormatting>
  <conditionalFormatting sqref="C65:D65">
    <cfRule type="cellIs" dxfId="2601" priority="1586" operator="equal">
      <formula>0</formula>
    </cfRule>
  </conditionalFormatting>
  <conditionalFormatting sqref="E54">
    <cfRule type="cellIs" dxfId="2600" priority="1583" operator="equal">
      <formula>0</formula>
    </cfRule>
    <cfRule type="containsErrors" dxfId="2599" priority="1584">
      <formula>ISERROR(E54)</formula>
    </cfRule>
  </conditionalFormatting>
  <conditionalFormatting sqref="E57">
    <cfRule type="cellIs" dxfId="2598" priority="1581" operator="equal">
      <formula>0</formula>
    </cfRule>
    <cfRule type="containsErrors" dxfId="2597" priority="1582">
      <formula>ISERROR(E57)</formula>
    </cfRule>
  </conditionalFormatting>
  <conditionalFormatting sqref="S45">
    <cfRule type="cellIs" dxfId="2596" priority="1579" operator="greaterThanOrEqual">
      <formula>0</formula>
    </cfRule>
    <cfRule type="cellIs" dxfId="2595" priority="1580" operator="lessThan">
      <formula>0</formula>
    </cfRule>
  </conditionalFormatting>
  <conditionalFormatting sqref="I46:K49">
    <cfRule type="containsErrors" dxfId="2594" priority="1578">
      <formula>ISERROR(I46)</formula>
    </cfRule>
  </conditionalFormatting>
  <conditionalFormatting sqref="I46:K49">
    <cfRule type="cellIs" dxfId="2593" priority="1577" operator="equal">
      <formula>0</formula>
    </cfRule>
  </conditionalFormatting>
  <conditionalFormatting sqref="G49">
    <cfRule type="cellIs" dxfId="2592" priority="1576" operator="equal">
      <formula>0</formula>
    </cfRule>
  </conditionalFormatting>
  <conditionalFormatting sqref="G49">
    <cfRule type="containsErrors" dxfId="2591" priority="1572">
      <formula>ISERROR(G49)</formula>
    </cfRule>
  </conditionalFormatting>
  <conditionalFormatting sqref="G49">
    <cfRule type="containsErrors" dxfId="2590" priority="1567">
      <formula>ISERROR(G49)</formula>
    </cfRule>
  </conditionalFormatting>
  <conditionalFormatting sqref="G49">
    <cfRule type="containsErrors" dxfId="2589" priority="1575">
      <formula>ISERROR(G49)</formula>
    </cfRule>
  </conditionalFormatting>
  <conditionalFormatting sqref="G49">
    <cfRule type="containsErrors" dxfId="2588" priority="1574">
      <formula>ISERROR(G49)</formula>
    </cfRule>
  </conditionalFormatting>
  <conditionalFormatting sqref="G49">
    <cfRule type="cellIs" dxfId="2587" priority="1568" operator="equal">
      <formula>0</formula>
    </cfRule>
    <cfRule type="containsErrors" dxfId="2586" priority="1569">
      <formula>ISERROR(G49)</formula>
    </cfRule>
    <cfRule type="containsErrors" dxfId="2585" priority="1573">
      <formula>ISERROR(G49)</formula>
    </cfRule>
  </conditionalFormatting>
  <conditionalFormatting sqref="G49">
    <cfRule type="containsErrors" dxfId="2584" priority="1571">
      <formula>ISERROR(G49)</formula>
    </cfRule>
  </conditionalFormatting>
  <conditionalFormatting sqref="G49">
    <cfRule type="containsErrors" dxfId="2583" priority="1570">
      <formula>ISERROR(G49)</formula>
    </cfRule>
  </conditionalFormatting>
  <conditionalFormatting sqref="D49">
    <cfRule type="containsErrors" dxfId="2582" priority="1565">
      <formula>ISERROR(D49)</formula>
    </cfRule>
  </conditionalFormatting>
  <conditionalFormatting sqref="D49">
    <cfRule type="containsErrors" dxfId="2581" priority="1562">
      <formula>ISERROR(D49)</formula>
    </cfRule>
  </conditionalFormatting>
  <conditionalFormatting sqref="D49">
    <cfRule type="containsErrors" dxfId="2580" priority="1564">
      <formula>ISERROR(D49)</formula>
    </cfRule>
  </conditionalFormatting>
  <conditionalFormatting sqref="D49">
    <cfRule type="cellIs" dxfId="2579" priority="1563" operator="equal">
      <formula>0</formula>
    </cfRule>
  </conditionalFormatting>
  <conditionalFormatting sqref="J54:K54 J57:K57 J62:K62 J59:K60">
    <cfRule type="containsErrors" dxfId="2578" priority="1561">
      <formula>ISERROR(J54)</formula>
    </cfRule>
  </conditionalFormatting>
  <conditionalFormatting sqref="J54:K54 J57:K57 J62:K62 J59:K60">
    <cfRule type="cellIs" dxfId="2577" priority="1560" operator="equal">
      <formula>0</formula>
    </cfRule>
  </conditionalFormatting>
  <conditionalFormatting sqref="R46:T46">
    <cfRule type="cellIs" dxfId="2576" priority="1557" operator="equal">
      <formula>0</formula>
    </cfRule>
  </conditionalFormatting>
  <conditionalFormatting sqref="R46:T46">
    <cfRule type="containsErrors" dxfId="2575" priority="1556">
      <formula>ISERROR(R46)</formula>
    </cfRule>
  </conditionalFormatting>
  <conditionalFormatting sqref="I45:K45">
    <cfRule type="containsErrors" dxfId="2574" priority="1555">
      <formula>ISERROR(I45)</formula>
    </cfRule>
  </conditionalFormatting>
  <conditionalFormatting sqref="I45:K45">
    <cfRule type="cellIs" dxfId="2573" priority="1554" operator="equal">
      <formula>0</formula>
    </cfRule>
  </conditionalFormatting>
  <conditionalFormatting sqref="G52:H52 G53:G64 H53:H65">
    <cfRule type="cellIs" dxfId="2572" priority="1553" operator="equal">
      <formula>0</formula>
    </cfRule>
  </conditionalFormatting>
  <conditionalFormatting sqref="G52:H52 G53:G64 H53:H65">
    <cfRule type="containsErrors" dxfId="2571" priority="1552">
      <formula>ISERROR(G52)</formula>
    </cfRule>
  </conditionalFormatting>
  <conditionalFormatting sqref="E52">
    <cfRule type="cellIs" dxfId="2570" priority="1550" operator="equal">
      <formula>0</formula>
    </cfRule>
    <cfRule type="containsErrors" dxfId="2569" priority="1551">
      <formula>ISERROR(E52)</formula>
    </cfRule>
  </conditionalFormatting>
  <conditionalFormatting sqref="J52">
    <cfRule type="cellIs" dxfId="2568" priority="1548" operator="greaterThanOrEqual">
      <formula>0</formula>
    </cfRule>
    <cfRule type="cellIs" dxfId="2567" priority="1549" operator="lessThan">
      <formula>0</formula>
    </cfRule>
  </conditionalFormatting>
  <conditionalFormatting sqref="E56">
    <cfRule type="cellIs" dxfId="2566" priority="1544" operator="equal">
      <formula>0</formula>
    </cfRule>
    <cfRule type="containsErrors" dxfId="2565" priority="1545">
      <formula>ISERROR(E56)</formula>
    </cfRule>
  </conditionalFormatting>
  <conditionalFormatting sqref="J56:K56">
    <cfRule type="containsErrors" dxfId="2564" priority="1543">
      <formula>ISERROR(J56)</formula>
    </cfRule>
  </conditionalFormatting>
  <conditionalFormatting sqref="J56:K56">
    <cfRule type="cellIs" dxfId="2563" priority="1542" operator="equal">
      <formula>0</formula>
    </cfRule>
  </conditionalFormatting>
  <conditionalFormatting sqref="I56">
    <cfRule type="containsErrors" dxfId="2562" priority="1541">
      <formula>ISERROR(I56)</formula>
    </cfRule>
  </conditionalFormatting>
  <conditionalFormatting sqref="I56">
    <cfRule type="cellIs" dxfId="2561" priority="1540" operator="equal">
      <formula>0</formula>
    </cfRule>
  </conditionalFormatting>
  <conditionalFormatting sqref="I54 I57 I65">
    <cfRule type="containsErrors" dxfId="2560" priority="1539">
      <formula>ISERROR(I54)</formula>
    </cfRule>
  </conditionalFormatting>
  <conditionalFormatting sqref="I54 I57 I65">
    <cfRule type="cellIs" dxfId="2559" priority="1538" operator="equal">
      <formula>0</formula>
    </cfRule>
  </conditionalFormatting>
  <conditionalFormatting sqref="I60 I64">
    <cfRule type="containsErrors" dxfId="2558" priority="1537">
      <formula>ISERROR(I60)</formula>
    </cfRule>
  </conditionalFormatting>
  <conditionalFormatting sqref="I60 I64">
    <cfRule type="cellIs" dxfId="2557" priority="1536" operator="equal">
      <formula>0</formula>
    </cfRule>
  </conditionalFormatting>
  <conditionalFormatting sqref="I59 I62">
    <cfRule type="containsErrors" dxfId="2556" priority="1535">
      <formula>ISERROR(I59)</formula>
    </cfRule>
  </conditionalFormatting>
  <conditionalFormatting sqref="I59 I62">
    <cfRule type="cellIs" dxfId="2555" priority="1534" operator="equal">
      <formula>0</formula>
    </cfRule>
  </conditionalFormatting>
  <conditionalFormatting sqref="E68:E71">
    <cfRule type="cellIs" dxfId="2554" priority="1533" operator="equal">
      <formula>0</formula>
    </cfRule>
  </conditionalFormatting>
  <conditionalFormatting sqref="E68:E71">
    <cfRule type="containsErrors" dxfId="2553" priority="1532">
      <formula>ISERROR(E68)</formula>
    </cfRule>
  </conditionalFormatting>
  <conditionalFormatting sqref="E61">
    <cfRule type="cellIs" dxfId="2552" priority="1528" operator="equal">
      <formula>0</formula>
    </cfRule>
    <cfRule type="containsErrors" dxfId="2551" priority="1529">
      <formula>ISERROR(E61)</formula>
    </cfRule>
  </conditionalFormatting>
  <conditionalFormatting sqref="J61:K61">
    <cfRule type="containsErrors" dxfId="2550" priority="1527">
      <formula>ISERROR(J61)</formula>
    </cfRule>
  </conditionalFormatting>
  <conditionalFormatting sqref="J61:K61">
    <cfRule type="cellIs" dxfId="2549" priority="1526" operator="equal">
      <formula>0</formula>
    </cfRule>
  </conditionalFormatting>
  <conditionalFormatting sqref="I61">
    <cfRule type="containsErrors" dxfId="2548" priority="1525">
      <formula>ISERROR(I61)</formula>
    </cfRule>
  </conditionalFormatting>
  <conditionalFormatting sqref="I61">
    <cfRule type="cellIs" dxfId="2547" priority="1524" operator="equal">
      <formula>0</formula>
    </cfRule>
  </conditionalFormatting>
  <conditionalFormatting sqref="E55">
    <cfRule type="cellIs" dxfId="2546" priority="1520" operator="equal">
      <formula>0</formula>
    </cfRule>
    <cfRule type="containsErrors" dxfId="2545" priority="1521">
      <formula>ISERROR(E55)</formula>
    </cfRule>
  </conditionalFormatting>
  <conditionalFormatting sqref="J55:K55">
    <cfRule type="containsErrors" dxfId="2544" priority="1519">
      <formula>ISERROR(J55)</formula>
    </cfRule>
  </conditionalFormatting>
  <conditionalFormatting sqref="J55:K55">
    <cfRule type="cellIs" dxfId="2543" priority="1518" operator="equal">
      <formula>0</formula>
    </cfRule>
  </conditionalFormatting>
  <conditionalFormatting sqref="I55">
    <cfRule type="containsErrors" dxfId="2542" priority="1517">
      <formula>ISERROR(I55)</formula>
    </cfRule>
  </conditionalFormatting>
  <conditionalFormatting sqref="I55">
    <cfRule type="cellIs" dxfId="2541" priority="1516" operator="equal">
      <formula>0</formula>
    </cfRule>
  </conditionalFormatting>
  <conditionalFormatting sqref="E58">
    <cfRule type="cellIs" dxfId="2540" priority="1512" operator="equal">
      <formula>0</formula>
    </cfRule>
    <cfRule type="containsErrors" dxfId="2539" priority="1513">
      <formula>ISERROR(E58)</formula>
    </cfRule>
  </conditionalFormatting>
  <conditionalFormatting sqref="J58:K58">
    <cfRule type="containsErrors" dxfId="2538" priority="1511">
      <formula>ISERROR(J58)</formula>
    </cfRule>
  </conditionalFormatting>
  <conditionalFormatting sqref="J58:K58">
    <cfRule type="cellIs" dxfId="2537" priority="1510" operator="equal">
      <formula>0</formula>
    </cfRule>
  </conditionalFormatting>
  <conditionalFormatting sqref="I58">
    <cfRule type="containsErrors" dxfId="2536" priority="1509">
      <formula>ISERROR(I58)</formula>
    </cfRule>
  </conditionalFormatting>
  <conditionalFormatting sqref="I58">
    <cfRule type="cellIs" dxfId="2535" priority="1508" operator="equal">
      <formula>0</formula>
    </cfRule>
  </conditionalFormatting>
  <conditionalFormatting sqref="E63">
    <cfRule type="cellIs" dxfId="2534" priority="1504" operator="equal">
      <formula>0</formula>
    </cfRule>
    <cfRule type="containsErrors" dxfId="2533" priority="1505">
      <formula>ISERROR(E63)</formula>
    </cfRule>
  </conditionalFormatting>
  <conditionalFormatting sqref="J63:K63">
    <cfRule type="cellIs" dxfId="2532" priority="1502" operator="equal">
      <formula>0</formula>
    </cfRule>
  </conditionalFormatting>
  <conditionalFormatting sqref="I63">
    <cfRule type="containsErrors" dxfId="2531" priority="1501">
      <formula>ISERROR(I63)</formula>
    </cfRule>
  </conditionalFormatting>
  <conditionalFormatting sqref="I63">
    <cfRule type="cellIs" dxfId="2530" priority="1500" operator="equal">
      <formula>0</formula>
    </cfRule>
  </conditionalFormatting>
  <conditionalFormatting sqref="G69:H69">
    <cfRule type="cellIs" dxfId="2529" priority="1499" operator="equal">
      <formula>0</formula>
    </cfRule>
  </conditionalFormatting>
  <conditionalFormatting sqref="G69:H69">
    <cfRule type="containsErrors" dxfId="2528" priority="1498">
      <formula>ISERROR(G69)</formula>
    </cfRule>
  </conditionalFormatting>
  <conditionalFormatting sqref="I69">
    <cfRule type="containsErrors" dxfId="2527" priority="1495">
      <formula>ISERROR(I69)</formula>
    </cfRule>
  </conditionalFormatting>
  <conditionalFormatting sqref="I69">
    <cfRule type="cellIs" dxfId="2526" priority="1494" operator="equal">
      <formula>0</formula>
    </cfRule>
  </conditionalFormatting>
  <conditionalFormatting sqref="G70:H70">
    <cfRule type="cellIs" dxfId="2525" priority="1493" operator="equal">
      <formula>0</formula>
    </cfRule>
  </conditionalFormatting>
  <conditionalFormatting sqref="G70:H70">
    <cfRule type="containsErrors" dxfId="2524" priority="1492">
      <formula>ISERROR(G70)</formula>
    </cfRule>
  </conditionalFormatting>
  <conditionalFormatting sqref="J70:K70">
    <cfRule type="containsErrors" dxfId="2523" priority="1491">
      <formula>ISERROR(J70)</formula>
    </cfRule>
  </conditionalFormatting>
  <conditionalFormatting sqref="J70:K70">
    <cfRule type="cellIs" dxfId="2522" priority="1490" operator="equal">
      <formula>0</formula>
    </cfRule>
  </conditionalFormatting>
  <conditionalFormatting sqref="I70">
    <cfRule type="containsErrors" dxfId="2521" priority="1489">
      <formula>ISERROR(I70)</formula>
    </cfRule>
  </conditionalFormatting>
  <conditionalFormatting sqref="I70">
    <cfRule type="cellIs" dxfId="2520" priority="1488" operator="equal">
      <formula>0</formula>
    </cfRule>
  </conditionalFormatting>
  <conditionalFormatting sqref="G71:H71">
    <cfRule type="cellIs" dxfId="2519" priority="1487" operator="equal">
      <formula>0</formula>
    </cfRule>
  </conditionalFormatting>
  <conditionalFormatting sqref="G71:H71">
    <cfRule type="containsErrors" dxfId="2518" priority="1486">
      <formula>ISERROR(G71)</formula>
    </cfRule>
  </conditionalFormatting>
  <conditionalFormatting sqref="J71:K71">
    <cfRule type="containsErrors" dxfId="2517" priority="1485">
      <formula>ISERROR(J71)</formula>
    </cfRule>
  </conditionalFormatting>
  <conditionalFormatting sqref="J71:K71">
    <cfRule type="cellIs" dxfId="2516" priority="1484" operator="equal">
      <formula>0</formula>
    </cfRule>
  </conditionalFormatting>
  <conditionalFormatting sqref="I71">
    <cfRule type="containsErrors" dxfId="2515" priority="1483">
      <formula>ISERROR(I71)</formula>
    </cfRule>
  </conditionalFormatting>
  <conditionalFormatting sqref="I71">
    <cfRule type="cellIs" dxfId="2514" priority="1482" operator="equal">
      <formula>0</formula>
    </cfRule>
  </conditionalFormatting>
  <conditionalFormatting sqref="F69">
    <cfRule type="cellIs" dxfId="2513" priority="1481" operator="equal">
      <formula>0</formula>
    </cfRule>
  </conditionalFormatting>
  <conditionalFormatting sqref="F69">
    <cfRule type="containsErrors" dxfId="2512" priority="1480">
      <formula>ISERROR(F69)</formula>
    </cfRule>
  </conditionalFormatting>
  <conditionalFormatting sqref="F70">
    <cfRule type="cellIs" dxfId="2511" priority="1479" operator="equal">
      <formula>0</formula>
    </cfRule>
  </conditionalFormatting>
  <conditionalFormatting sqref="F70">
    <cfRule type="containsErrors" dxfId="2510" priority="1478">
      <formula>ISERROR(F70)</formula>
    </cfRule>
  </conditionalFormatting>
  <conditionalFormatting sqref="F71">
    <cfRule type="cellIs" dxfId="2509" priority="1477" operator="equal">
      <formula>0</formula>
    </cfRule>
  </conditionalFormatting>
  <conditionalFormatting sqref="F71">
    <cfRule type="containsErrors" dxfId="2508" priority="1476">
      <formula>ISERROR(F71)</formula>
    </cfRule>
  </conditionalFormatting>
  <conditionalFormatting sqref="J68">
    <cfRule type="cellIs" dxfId="2507" priority="1474" operator="greaterThanOrEqual">
      <formula>0</formula>
    </cfRule>
    <cfRule type="cellIs" dxfId="2506" priority="1475" operator="lessThan">
      <formula>0</formula>
    </cfRule>
  </conditionalFormatting>
  <conditionalFormatting sqref="F100 J99:K100">
    <cfRule type="cellIs" dxfId="2505" priority="1473" operator="equal">
      <formula>0</formula>
    </cfRule>
  </conditionalFormatting>
  <conditionalFormatting sqref="F100 J99:K100">
    <cfRule type="containsErrors" dxfId="2504" priority="1472">
      <formula>ISERROR(F99)</formula>
    </cfRule>
  </conditionalFormatting>
  <conditionalFormatting sqref="E99:E100">
    <cfRule type="cellIs" dxfId="2503" priority="1470" operator="equal">
      <formula>0</formula>
    </cfRule>
    <cfRule type="containsErrors" dxfId="2502" priority="1471">
      <formula>ISERROR(E99)</formula>
    </cfRule>
  </conditionalFormatting>
  <conditionalFormatting sqref="J98:K98">
    <cfRule type="containsErrors" dxfId="2501" priority="1350">
      <formula>ISERROR(J98)</formula>
    </cfRule>
  </conditionalFormatting>
  <conditionalFormatting sqref="J104:K104">
    <cfRule type="containsErrors" dxfId="2500" priority="1344">
      <formula>ISERROR(J104)</formula>
    </cfRule>
  </conditionalFormatting>
  <conditionalFormatting sqref="J104:K104">
    <cfRule type="cellIs" dxfId="2499" priority="1343" operator="equal">
      <formula>0</formula>
    </cfRule>
  </conditionalFormatting>
  <conditionalFormatting sqref="C84 D100:E100 R82:T82 G80:G82 G84 E80:E84">
    <cfRule type="cellIs" dxfId="2498" priority="1469" operator="equal">
      <formula>0</formula>
    </cfRule>
  </conditionalFormatting>
  <conditionalFormatting sqref="R82:T82 G80:G82 E80:E84">
    <cfRule type="containsErrors" dxfId="2497" priority="1468">
      <formula>ISERROR(E80)</formula>
    </cfRule>
  </conditionalFormatting>
  <conditionalFormatting sqref="E88">
    <cfRule type="cellIs" dxfId="2496" priority="1466" operator="equal">
      <formula>0</formula>
    </cfRule>
    <cfRule type="containsErrors" dxfId="2495" priority="1467">
      <formula>ISERROR(E88)</formula>
    </cfRule>
  </conditionalFormatting>
  <conditionalFormatting sqref="P80:P83">
    <cfRule type="containsErrors" dxfId="2494" priority="1465">
      <formula>ISERROR(P80)</formula>
    </cfRule>
  </conditionalFormatting>
  <conditionalFormatting sqref="Q80:Q83">
    <cfRule type="containsErrors" dxfId="2493" priority="1464">
      <formula>ISERROR(Q80)</formula>
    </cfRule>
  </conditionalFormatting>
  <conditionalFormatting sqref="P80:Q83">
    <cfRule type="cellIs" dxfId="2492" priority="1463" operator="equal">
      <formula>0</formula>
    </cfRule>
  </conditionalFormatting>
  <conditionalFormatting sqref="E94:E95 E97">
    <cfRule type="cellIs" dxfId="2491" priority="1461" operator="equal">
      <formula>0</formula>
    </cfRule>
    <cfRule type="containsErrors" dxfId="2490" priority="1462">
      <formula>ISERROR(E94)</formula>
    </cfRule>
  </conditionalFormatting>
  <conditionalFormatting sqref="O83">
    <cfRule type="cellIs" dxfId="2489" priority="1460" operator="equal">
      <formula>0</formula>
    </cfRule>
  </conditionalFormatting>
  <conditionalFormatting sqref="E100">
    <cfRule type="containsErrors" dxfId="2488" priority="1451">
      <formula>ISERROR(E100)</formula>
    </cfRule>
  </conditionalFormatting>
  <conditionalFormatting sqref="E100">
    <cfRule type="containsErrors" dxfId="2487" priority="1447">
      <formula>ISERROR(E100)</formula>
    </cfRule>
  </conditionalFormatting>
  <conditionalFormatting sqref="E100">
    <cfRule type="containsErrors" dxfId="2486" priority="1450">
      <formula>ISERROR(E100)</formula>
    </cfRule>
  </conditionalFormatting>
  <conditionalFormatting sqref="E100">
    <cfRule type="cellIs" dxfId="2485" priority="1434" operator="equal">
      <formula>0</formula>
    </cfRule>
    <cfRule type="containsErrors" dxfId="2484" priority="1449">
      <formula>ISERROR(E100)</formula>
    </cfRule>
  </conditionalFormatting>
  <conditionalFormatting sqref="E100">
    <cfRule type="cellIs" dxfId="2483" priority="1448" operator="equal">
      <formula>0</formula>
    </cfRule>
  </conditionalFormatting>
  <conditionalFormatting sqref="E100">
    <cfRule type="containsErrors" dxfId="2482" priority="1446">
      <formula>ISERROR(E100)</formula>
    </cfRule>
  </conditionalFormatting>
  <conditionalFormatting sqref="E100">
    <cfRule type="containsErrors" dxfId="2481" priority="1445">
      <formula>ISERROR(E100)</formula>
    </cfRule>
  </conditionalFormatting>
  <conditionalFormatting sqref="F100">
    <cfRule type="containsErrors" dxfId="2480" priority="1440">
      <formula>ISERROR(F100)</formula>
    </cfRule>
  </conditionalFormatting>
  <conditionalFormatting sqref="F100">
    <cfRule type="containsErrors" dxfId="2479" priority="1437">
      <formula>ISERROR(F100)</formula>
    </cfRule>
  </conditionalFormatting>
  <conditionalFormatting sqref="F100">
    <cfRule type="containsErrors" dxfId="2478" priority="1439">
      <formula>ISERROR(F100)</formula>
    </cfRule>
  </conditionalFormatting>
  <conditionalFormatting sqref="F100">
    <cfRule type="cellIs" dxfId="2477" priority="1438" operator="equal">
      <formula>0</formula>
    </cfRule>
  </conditionalFormatting>
  <conditionalFormatting sqref="M83:N83">
    <cfRule type="cellIs" dxfId="2476" priority="1432" operator="equal">
      <formula>0</formula>
    </cfRule>
  </conditionalFormatting>
  <conditionalFormatting sqref="C100:D100">
    <cfRule type="cellIs" dxfId="2475" priority="1433" operator="equal">
      <formula>0</formula>
    </cfRule>
  </conditionalFormatting>
  <conditionalFormatting sqref="E89">
    <cfRule type="cellIs" dxfId="2474" priority="1430" operator="equal">
      <formula>0</formula>
    </cfRule>
    <cfRule type="containsErrors" dxfId="2473" priority="1431">
      <formula>ISERROR(E89)</formula>
    </cfRule>
  </conditionalFormatting>
  <conditionalFormatting sqref="E92">
    <cfRule type="cellIs" dxfId="2472" priority="1428" operator="equal">
      <formula>0</formula>
    </cfRule>
    <cfRule type="containsErrors" dxfId="2471" priority="1429">
      <formula>ISERROR(E92)</formula>
    </cfRule>
  </conditionalFormatting>
  <conditionalFormatting sqref="S80">
    <cfRule type="cellIs" dxfId="2470" priority="1426" operator="greaterThanOrEqual">
      <formula>0</formula>
    </cfRule>
    <cfRule type="cellIs" dxfId="2469" priority="1427" operator="lessThan">
      <formula>0</formula>
    </cfRule>
  </conditionalFormatting>
  <conditionalFormatting sqref="I81:K84">
    <cfRule type="containsErrors" dxfId="2468" priority="1425">
      <formula>ISERROR(I81)</formula>
    </cfRule>
  </conditionalFormatting>
  <conditionalFormatting sqref="I81:K84">
    <cfRule type="cellIs" dxfId="2467" priority="1424" operator="equal">
      <formula>0</formula>
    </cfRule>
  </conditionalFormatting>
  <conditionalFormatting sqref="G84">
    <cfRule type="cellIs" dxfId="2466" priority="1423" operator="equal">
      <formula>0</formula>
    </cfRule>
  </conditionalFormatting>
  <conditionalFormatting sqref="G84">
    <cfRule type="containsErrors" dxfId="2465" priority="1419">
      <formula>ISERROR(G84)</formula>
    </cfRule>
  </conditionalFormatting>
  <conditionalFormatting sqref="G84">
    <cfRule type="containsErrors" dxfId="2464" priority="1414">
      <formula>ISERROR(G84)</formula>
    </cfRule>
  </conditionalFormatting>
  <conditionalFormatting sqref="G84">
    <cfRule type="containsErrors" dxfId="2463" priority="1422">
      <formula>ISERROR(G84)</formula>
    </cfRule>
  </conditionalFormatting>
  <conditionalFormatting sqref="G84">
    <cfRule type="containsErrors" dxfId="2462" priority="1421">
      <formula>ISERROR(G84)</formula>
    </cfRule>
  </conditionalFormatting>
  <conditionalFormatting sqref="G84">
    <cfRule type="cellIs" dxfId="2461" priority="1415" operator="equal">
      <formula>0</formula>
    </cfRule>
    <cfRule type="containsErrors" dxfId="2460" priority="1416">
      <formula>ISERROR(G84)</formula>
    </cfRule>
    <cfRule type="containsErrors" dxfId="2459" priority="1420">
      <formula>ISERROR(G84)</formula>
    </cfRule>
  </conditionalFormatting>
  <conditionalFormatting sqref="G84">
    <cfRule type="containsErrors" dxfId="2458" priority="1418">
      <formula>ISERROR(G84)</formula>
    </cfRule>
  </conditionalFormatting>
  <conditionalFormatting sqref="G84">
    <cfRule type="containsErrors" dxfId="2457" priority="1417">
      <formula>ISERROR(G84)</formula>
    </cfRule>
  </conditionalFormatting>
  <conditionalFormatting sqref="D84">
    <cfRule type="containsErrors" dxfId="2456" priority="1412">
      <formula>ISERROR(D84)</formula>
    </cfRule>
  </conditionalFormatting>
  <conditionalFormatting sqref="D84">
    <cfRule type="containsErrors" dxfId="2455" priority="1409">
      <formula>ISERROR(D84)</formula>
    </cfRule>
  </conditionalFormatting>
  <conditionalFormatting sqref="D84">
    <cfRule type="containsErrors" dxfId="2454" priority="1411">
      <formula>ISERROR(D84)</formula>
    </cfRule>
  </conditionalFormatting>
  <conditionalFormatting sqref="D84">
    <cfRule type="cellIs" dxfId="2453" priority="1410" operator="equal">
      <formula>0</formula>
    </cfRule>
  </conditionalFormatting>
  <conditionalFormatting sqref="J89:K89 J92:K92 J97:K97 J94:K95">
    <cfRule type="containsErrors" dxfId="2452" priority="1408">
      <formula>ISERROR(J89)</formula>
    </cfRule>
  </conditionalFormatting>
  <conditionalFormatting sqref="J89:K89 J92:K92 J97:K97 J94:K95">
    <cfRule type="cellIs" dxfId="2451" priority="1407" operator="equal">
      <formula>0</formula>
    </cfRule>
  </conditionalFormatting>
  <conditionalFormatting sqref="R81:T81">
    <cfRule type="cellIs" dxfId="2450" priority="1404" operator="equal">
      <formula>0</formula>
    </cfRule>
  </conditionalFormatting>
  <conditionalFormatting sqref="R81:T81">
    <cfRule type="containsErrors" dxfId="2449" priority="1403">
      <formula>ISERROR(R81)</formula>
    </cfRule>
  </conditionalFormatting>
  <conditionalFormatting sqref="I80:K80">
    <cfRule type="containsErrors" dxfId="2448" priority="1402">
      <formula>ISERROR(I80)</formula>
    </cfRule>
  </conditionalFormatting>
  <conditionalFormatting sqref="I80:K80">
    <cfRule type="cellIs" dxfId="2447" priority="1401" operator="equal">
      <formula>0</formula>
    </cfRule>
  </conditionalFormatting>
  <conditionalFormatting sqref="G87:H100">
    <cfRule type="cellIs" dxfId="2446" priority="1400" operator="equal">
      <formula>0</formula>
    </cfRule>
  </conditionalFormatting>
  <conditionalFormatting sqref="G87:H100">
    <cfRule type="containsErrors" dxfId="2445" priority="1399">
      <formula>ISERROR(G87)</formula>
    </cfRule>
  </conditionalFormatting>
  <conditionalFormatting sqref="E87">
    <cfRule type="cellIs" dxfId="2444" priority="1397" operator="equal">
      <formula>0</formula>
    </cfRule>
    <cfRule type="containsErrors" dxfId="2443" priority="1398">
      <formula>ISERROR(E87)</formula>
    </cfRule>
  </conditionalFormatting>
  <conditionalFormatting sqref="J87">
    <cfRule type="cellIs" dxfId="2442" priority="1395" operator="greaterThanOrEqual">
      <formula>0</formula>
    </cfRule>
    <cfRule type="cellIs" dxfId="2441" priority="1396" operator="lessThan">
      <formula>0</formula>
    </cfRule>
  </conditionalFormatting>
  <conditionalFormatting sqref="E91">
    <cfRule type="cellIs" dxfId="2440" priority="1391" operator="equal">
      <formula>0</formula>
    </cfRule>
    <cfRule type="containsErrors" dxfId="2439" priority="1392">
      <formula>ISERROR(E91)</formula>
    </cfRule>
  </conditionalFormatting>
  <conditionalFormatting sqref="J91:K91">
    <cfRule type="containsErrors" dxfId="2438" priority="1390">
      <formula>ISERROR(J91)</formula>
    </cfRule>
  </conditionalFormatting>
  <conditionalFormatting sqref="J91:K91">
    <cfRule type="cellIs" dxfId="2437" priority="1389" operator="equal">
      <formula>0</formula>
    </cfRule>
  </conditionalFormatting>
  <conditionalFormatting sqref="I91">
    <cfRule type="containsErrors" dxfId="2436" priority="1388">
      <formula>ISERROR(I91)</formula>
    </cfRule>
  </conditionalFormatting>
  <conditionalFormatting sqref="I91">
    <cfRule type="cellIs" dxfId="2435" priority="1387" operator="equal">
      <formula>0</formula>
    </cfRule>
  </conditionalFormatting>
  <conditionalFormatting sqref="I89 I92 I100">
    <cfRule type="containsErrors" dxfId="2434" priority="1386">
      <formula>ISERROR(I89)</formula>
    </cfRule>
  </conditionalFormatting>
  <conditionalFormatting sqref="I89 I92 I100">
    <cfRule type="cellIs" dxfId="2433" priority="1385" operator="equal">
      <formula>0</formula>
    </cfRule>
  </conditionalFormatting>
  <conditionalFormatting sqref="I95 I99">
    <cfRule type="containsErrors" dxfId="2432" priority="1384">
      <formula>ISERROR(I95)</formula>
    </cfRule>
  </conditionalFormatting>
  <conditionalFormatting sqref="I95 I99">
    <cfRule type="cellIs" dxfId="2431" priority="1383" operator="equal">
      <formula>0</formula>
    </cfRule>
  </conditionalFormatting>
  <conditionalFormatting sqref="I94 I97">
    <cfRule type="containsErrors" dxfId="2430" priority="1382">
      <formula>ISERROR(I94)</formula>
    </cfRule>
  </conditionalFormatting>
  <conditionalFormatting sqref="I94 I97">
    <cfRule type="cellIs" dxfId="2429" priority="1381" operator="equal">
      <formula>0</formula>
    </cfRule>
  </conditionalFormatting>
  <conditionalFormatting sqref="E103:E106">
    <cfRule type="cellIs" dxfId="2428" priority="1380" operator="equal">
      <formula>0</formula>
    </cfRule>
  </conditionalFormatting>
  <conditionalFormatting sqref="E103:E106">
    <cfRule type="containsErrors" dxfId="2427" priority="1379">
      <formula>ISERROR(E103)</formula>
    </cfRule>
  </conditionalFormatting>
  <conditionalFormatting sqref="E96">
    <cfRule type="cellIs" dxfId="2426" priority="1375" operator="equal">
      <formula>0</formula>
    </cfRule>
    <cfRule type="containsErrors" dxfId="2425" priority="1376">
      <formula>ISERROR(E96)</formula>
    </cfRule>
  </conditionalFormatting>
  <conditionalFormatting sqref="J96:K96">
    <cfRule type="containsErrors" dxfId="2424" priority="1374">
      <formula>ISERROR(J96)</formula>
    </cfRule>
  </conditionalFormatting>
  <conditionalFormatting sqref="J96:K96">
    <cfRule type="cellIs" dxfId="2423" priority="1373" operator="equal">
      <formula>0</formula>
    </cfRule>
  </conditionalFormatting>
  <conditionalFormatting sqref="I96">
    <cfRule type="containsErrors" dxfId="2422" priority="1372">
      <formula>ISERROR(I96)</formula>
    </cfRule>
  </conditionalFormatting>
  <conditionalFormatting sqref="I96">
    <cfRule type="cellIs" dxfId="2421" priority="1371" operator="equal">
      <formula>0</formula>
    </cfRule>
  </conditionalFormatting>
  <conditionalFormatting sqref="E90">
    <cfRule type="cellIs" dxfId="2420" priority="1367" operator="equal">
      <formula>0</formula>
    </cfRule>
    <cfRule type="containsErrors" dxfId="2419" priority="1368">
      <formula>ISERROR(E90)</formula>
    </cfRule>
  </conditionalFormatting>
  <conditionalFormatting sqref="J90:K90">
    <cfRule type="containsErrors" dxfId="2418" priority="1366">
      <formula>ISERROR(J90)</formula>
    </cfRule>
  </conditionalFormatting>
  <conditionalFormatting sqref="J90:K90">
    <cfRule type="cellIs" dxfId="2417" priority="1365" operator="equal">
      <formula>0</formula>
    </cfRule>
  </conditionalFormatting>
  <conditionalFormatting sqref="I90">
    <cfRule type="containsErrors" dxfId="2416" priority="1364">
      <formula>ISERROR(I90)</formula>
    </cfRule>
  </conditionalFormatting>
  <conditionalFormatting sqref="I90">
    <cfRule type="cellIs" dxfId="2415" priority="1363" operator="equal">
      <formula>0</formula>
    </cfRule>
  </conditionalFormatting>
  <conditionalFormatting sqref="E93">
    <cfRule type="cellIs" dxfId="2414" priority="1359" operator="equal">
      <formula>0</formula>
    </cfRule>
    <cfRule type="containsErrors" dxfId="2413" priority="1360">
      <formula>ISERROR(E93)</formula>
    </cfRule>
  </conditionalFormatting>
  <conditionalFormatting sqref="J93:K93">
    <cfRule type="containsErrors" dxfId="2412" priority="1358">
      <formula>ISERROR(J93)</formula>
    </cfRule>
  </conditionalFormatting>
  <conditionalFormatting sqref="J93:K93">
    <cfRule type="cellIs" dxfId="2411" priority="1357" operator="equal">
      <formula>0</formula>
    </cfRule>
  </conditionalFormatting>
  <conditionalFormatting sqref="I93">
    <cfRule type="containsErrors" dxfId="2410" priority="1356">
      <formula>ISERROR(I93)</formula>
    </cfRule>
  </conditionalFormatting>
  <conditionalFormatting sqref="I93">
    <cfRule type="cellIs" dxfId="2409" priority="1355" operator="equal">
      <formula>0</formula>
    </cfRule>
  </conditionalFormatting>
  <conditionalFormatting sqref="E98">
    <cfRule type="cellIs" dxfId="2408" priority="1351" operator="equal">
      <formula>0</formula>
    </cfRule>
    <cfRule type="containsErrors" dxfId="2407" priority="1352">
      <formula>ISERROR(E98)</formula>
    </cfRule>
  </conditionalFormatting>
  <conditionalFormatting sqref="J98:K98">
    <cfRule type="cellIs" dxfId="2406" priority="1349" operator="equal">
      <formula>0</formula>
    </cfRule>
  </conditionalFormatting>
  <conditionalFormatting sqref="I98">
    <cfRule type="containsErrors" dxfId="2405" priority="1348">
      <formula>ISERROR(I98)</formula>
    </cfRule>
  </conditionalFormatting>
  <conditionalFormatting sqref="I98">
    <cfRule type="cellIs" dxfId="2404" priority="1347" operator="equal">
      <formula>0</formula>
    </cfRule>
  </conditionalFormatting>
  <conditionalFormatting sqref="G104:H104">
    <cfRule type="cellIs" dxfId="2403" priority="1346" operator="equal">
      <formula>0</formula>
    </cfRule>
  </conditionalFormatting>
  <conditionalFormatting sqref="G104:H104">
    <cfRule type="containsErrors" dxfId="2402" priority="1345">
      <formula>ISERROR(G104)</formula>
    </cfRule>
  </conditionalFormatting>
  <conditionalFormatting sqref="I104">
    <cfRule type="containsErrors" dxfId="2401" priority="1342">
      <formula>ISERROR(I104)</formula>
    </cfRule>
  </conditionalFormatting>
  <conditionalFormatting sqref="I104">
    <cfRule type="cellIs" dxfId="2400" priority="1341" operator="equal">
      <formula>0</formula>
    </cfRule>
  </conditionalFormatting>
  <conditionalFormatting sqref="G105:H105">
    <cfRule type="cellIs" dxfId="2399" priority="1340" operator="equal">
      <formula>0</formula>
    </cfRule>
  </conditionalFormatting>
  <conditionalFormatting sqref="G105:H105">
    <cfRule type="containsErrors" dxfId="2398" priority="1339">
      <formula>ISERROR(G105)</formula>
    </cfRule>
  </conditionalFormatting>
  <conditionalFormatting sqref="J105:K105">
    <cfRule type="containsErrors" dxfId="2397" priority="1338">
      <formula>ISERROR(J105)</formula>
    </cfRule>
  </conditionalFormatting>
  <conditionalFormatting sqref="J105:K105">
    <cfRule type="cellIs" dxfId="2396" priority="1337" operator="equal">
      <formula>0</formula>
    </cfRule>
  </conditionalFormatting>
  <conditionalFormatting sqref="I105">
    <cfRule type="containsErrors" dxfId="2395" priority="1336">
      <formula>ISERROR(I105)</formula>
    </cfRule>
  </conditionalFormatting>
  <conditionalFormatting sqref="I105">
    <cfRule type="cellIs" dxfId="2394" priority="1335" operator="equal">
      <formula>0</formula>
    </cfRule>
  </conditionalFormatting>
  <conditionalFormatting sqref="G106:H106">
    <cfRule type="cellIs" dxfId="2393" priority="1334" operator="equal">
      <formula>0</formula>
    </cfRule>
  </conditionalFormatting>
  <conditionalFormatting sqref="G106:H106">
    <cfRule type="containsErrors" dxfId="2392" priority="1333">
      <formula>ISERROR(G106)</formula>
    </cfRule>
  </conditionalFormatting>
  <conditionalFormatting sqref="J106:K106">
    <cfRule type="containsErrors" dxfId="2391" priority="1332">
      <formula>ISERROR(J106)</formula>
    </cfRule>
  </conditionalFormatting>
  <conditionalFormatting sqref="J106:K106">
    <cfRule type="cellIs" dxfId="2390" priority="1331" operator="equal">
      <formula>0</formula>
    </cfRule>
  </conditionalFormatting>
  <conditionalFormatting sqref="I106">
    <cfRule type="containsErrors" dxfId="2389" priority="1330">
      <formula>ISERROR(I106)</formula>
    </cfRule>
  </conditionalFormatting>
  <conditionalFormatting sqref="I106">
    <cfRule type="cellIs" dxfId="2388" priority="1329" operator="equal">
      <formula>0</formula>
    </cfRule>
  </conditionalFormatting>
  <conditionalFormatting sqref="F104">
    <cfRule type="cellIs" dxfId="2387" priority="1328" operator="equal">
      <formula>0</formula>
    </cfRule>
  </conditionalFormatting>
  <conditionalFormatting sqref="F104">
    <cfRule type="containsErrors" dxfId="2386" priority="1327">
      <formula>ISERROR(F104)</formula>
    </cfRule>
  </conditionalFormatting>
  <conditionalFormatting sqref="F105">
    <cfRule type="cellIs" dxfId="2385" priority="1326" operator="equal">
      <formula>0</formula>
    </cfRule>
  </conditionalFormatting>
  <conditionalFormatting sqref="F105">
    <cfRule type="containsErrors" dxfId="2384" priority="1325">
      <formula>ISERROR(F105)</formula>
    </cfRule>
  </conditionalFormatting>
  <conditionalFormatting sqref="F106">
    <cfRule type="cellIs" dxfId="2383" priority="1324" operator="equal">
      <formula>0</formula>
    </cfRule>
  </conditionalFormatting>
  <conditionalFormatting sqref="F106">
    <cfRule type="containsErrors" dxfId="2382" priority="1323">
      <formula>ISERROR(F106)</formula>
    </cfRule>
  </conditionalFormatting>
  <conditionalFormatting sqref="J103">
    <cfRule type="cellIs" dxfId="2381" priority="1321" operator="greaterThanOrEqual">
      <formula>0</formula>
    </cfRule>
    <cfRule type="cellIs" dxfId="2380" priority="1322" operator="lessThan">
      <formula>0</formula>
    </cfRule>
  </conditionalFormatting>
  <conditionalFormatting sqref="F135 J134:K135">
    <cfRule type="cellIs" dxfId="2379" priority="1320" operator="equal">
      <formula>0</formula>
    </cfRule>
  </conditionalFormatting>
  <conditionalFormatting sqref="F135 J134:K135">
    <cfRule type="containsErrors" dxfId="2378" priority="1319">
      <formula>ISERROR(F134)</formula>
    </cfRule>
  </conditionalFormatting>
  <conditionalFormatting sqref="E134:E135">
    <cfRule type="cellIs" dxfId="2377" priority="1317" operator="equal">
      <formula>0</formula>
    </cfRule>
    <cfRule type="containsErrors" dxfId="2376" priority="1318">
      <formula>ISERROR(E134)</formula>
    </cfRule>
  </conditionalFormatting>
  <conditionalFormatting sqref="J133:K133">
    <cfRule type="containsErrors" dxfId="2375" priority="1197">
      <formula>ISERROR(J133)</formula>
    </cfRule>
  </conditionalFormatting>
  <conditionalFormatting sqref="J139:K139">
    <cfRule type="containsErrors" dxfId="2374" priority="1191">
      <formula>ISERROR(J139)</formula>
    </cfRule>
  </conditionalFormatting>
  <conditionalFormatting sqref="J139:K139">
    <cfRule type="cellIs" dxfId="2373" priority="1190" operator="equal">
      <formula>0</formula>
    </cfRule>
  </conditionalFormatting>
  <conditionalFormatting sqref="C119 D135:E135 R117:T117 G115:G117 G119 E115:E119">
    <cfRule type="cellIs" dxfId="2372" priority="1316" operator="equal">
      <formula>0</formula>
    </cfRule>
  </conditionalFormatting>
  <conditionalFormatting sqref="R117:T117 G115:G117 E115:E119">
    <cfRule type="containsErrors" dxfId="2371" priority="1315">
      <formula>ISERROR(E115)</formula>
    </cfRule>
  </conditionalFormatting>
  <conditionalFormatting sqref="E123">
    <cfRule type="cellIs" dxfId="2370" priority="1313" operator="equal">
      <formula>0</formula>
    </cfRule>
    <cfRule type="containsErrors" dxfId="2369" priority="1314">
      <formula>ISERROR(E123)</formula>
    </cfRule>
  </conditionalFormatting>
  <conditionalFormatting sqref="P115:P118">
    <cfRule type="containsErrors" dxfId="2368" priority="1312">
      <formula>ISERROR(P115)</formula>
    </cfRule>
  </conditionalFormatting>
  <conditionalFormatting sqref="Q115:Q118">
    <cfRule type="containsErrors" dxfId="2367" priority="1311">
      <formula>ISERROR(Q115)</formula>
    </cfRule>
  </conditionalFormatting>
  <conditionalFormatting sqref="P115:Q118">
    <cfRule type="cellIs" dxfId="2366" priority="1310" operator="equal">
      <formula>0</formula>
    </cfRule>
  </conditionalFormatting>
  <conditionalFormatting sqref="E129:E130 E132">
    <cfRule type="cellIs" dxfId="2365" priority="1308" operator="equal">
      <formula>0</formula>
    </cfRule>
    <cfRule type="containsErrors" dxfId="2364" priority="1309">
      <formula>ISERROR(E129)</formula>
    </cfRule>
  </conditionalFormatting>
  <conditionalFormatting sqref="O118">
    <cfRule type="cellIs" dxfId="2363" priority="1307" operator="equal">
      <formula>0</formula>
    </cfRule>
  </conditionalFormatting>
  <conditionalFormatting sqref="E135">
    <cfRule type="containsErrors" dxfId="2362" priority="1298">
      <formula>ISERROR(E135)</formula>
    </cfRule>
  </conditionalFormatting>
  <conditionalFormatting sqref="E135">
    <cfRule type="containsErrors" dxfId="2361" priority="1294">
      <formula>ISERROR(E135)</formula>
    </cfRule>
  </conditionalFormatting>
  <conditionalFormatting sqref="E135">
    <cfRule type="containsErrors" dxfId="2360" priority="1297">
      <formula>ISERROR(E135)</formula>
    </cfRule>
  </conditionalFormatting>
  <conditionalFormatting sqref="E135">
    <cfRule type="cellIs" dxfId="2359" priority="1281" operator="equal">
      <formula>0</formula>
    </cfRule>
    <cfRule type="containsErrors" dxfId="2358" priority="1296">
      <formula>ISERROR(E135)</formula>
    </cfRule>
  </conditionalFormatting>
  <conditionalFormatting sqref="E135">
    <cfRule type="cellIs" dxfId="2357" priority="1295" operator="equal">
      <formula>0</formula>
    </cfRule>
  </conditionalFormatting>
  <conditionalFormatting sqref="E135">
    <cfRule type="containsErrors" dxfId="2356" priority="1293">
      <formula>ISERROR(E135)</formula>
    </cfRule>
  </conditionalFormatting>
  <conditionalFormatting sqref="E135">
    <cfRule type="containsErrors" dxfId="2355" priority="1292">
      <formula>ISERROR(E135)</formula>
    </cfRule>
  </conditionalFormatting>
  <conditionalFormatting sqref="F135">
    <cfRule type="containsErrors" dxfId="2354" priority="1287">
      <formula>ISERROR(F135)</formula>
    </cfRule>
  </conditionalFormatting>
  <conditionalFormatting sqref="F135">
    <cfRule type="containsErrors" dxfId="2353" priority="1284">
      <formula>ISERROR(F135)</formula>
    </cfRule>
  </conditionalFormatting>
  <conditionalFormatting sqref="F135">
    <cfRule type="containsErrors" dxfId="2352" priority="1286">
      <formula>ISERROR(F135)</formula>
    </cfRule>
  </conditionalFormatting>
  <conditionalFormatting sqref="F135">
    <cfRule type="cellIs" dxfId="2351" priority="1285" operator="equal">
      <formula>0</formula>
    </cfRule>
  </conditionalFormatting>
  <conditionalFormatting sqref="M118:N118">
    <cfRule type="cellIs" dxfId="2350" priority="1279" operator="equal">
      <formula>0</formula>
    </cfRule>
  </conditionalFormatting>
  <conditionalFormatting sqref="C135:D135">
    <cfRule type="cellIs" dxfId="2349" priority="1280" operator="equal">
      <formula>0</formula>
    </cfRule>
  </conditionalFormatting>
  <conditionalFormatting sqref="E124">
    <cfRule type="cellIs" dxfId="2348" priority="1277" operator="equal">
      <formula>0</formula>
    </cfRule>
    <cfRule type="containsErrors" dxfId="2347" priority="1278">
      <formula>ISERROR(E124)</formula>
    </cfRule>
  </conditionalFormatting>
  <conditionalFormatting sqref="E127">
    <cfRule type="cellIs" dxfId="2346" priority="1275" operator="equal">
      <formula>0</formula>
    </cfRule>
    <cfRule type="containsErrors" dxfId="2345" priority="1276">
      <formula>ISERROR(E127)</formula>
    </cfRule>
  </conditionalFormatting>
  <conditionalFormatting sqref="S115">
    <cfRule type="cellIs" dxfId="2344" priority="1273" operator="greaterThanOrEqual">
      <formula>0</formula>
    </cfRule>
    <cfRule type="cellIs" dxfId="2343" priority="1274" operator="lessThan">
      <formula>0</formula>
    </cfRule>
  </conditionalFormatting>
  <conditionalFormatting sqref="I116:K119">
    <cfRule type="containsErrors" dxfId="2342" priority="1272">
      <formula>ISERROR(I116)</formula>
    </cfRule>
  </conditionalFormatting>
  <conditionalFormatting sqref="I116:K119">
    <cfRule type="cellIs" dxfId="2341" priority="1271" operator="equal">
      <formula>0</formula>
    </cfRule>
  </conditionalFormatting>
  <conditionalFormatting sqref="G119">
    <cfRule type="cellIs" dxfId="2340" priority="1270" operator="equal">
      <formula>0</formula>
    </cfRule>
  </conditionalFormatting>
  <conditionalFormatting sqref="G119">
    <cfRule type="containsErrors" dxfId="2339" priority="1266">
      <formula>ISERROR(G119)</formula>
    </cfRule>
  </conditionalFormatting>
  <conditionalFormatting sqref="G119">
    <cfRule type="containsErrors" dxfId="2338" priority="1261">
      <formula>ISERROR(G119)</formula>
    </cfRule>
  </conditionalFormatting>
  <conditionalFormatting sqref="G119">
    <cfRule type="containsErrors" dxfId="2337" priority="1269">
      <formula>ISERROR(G119)</formula>
    </cfRule>
  </conditionalFormatting>
  <conditionalFormatting sqref="G119">
    <cfRule type="containsErrors" dxfId="2336" priority="1268">
      <formula>ISERROR(G119)</formula>
    </cfRule>
  </conditionalFormatting>
  <conditionalFormatting sqref="G119">
    <cfRule type="cellIs" dxfId="2335" priority="1262" operator="equal">
      <formula>0</formula>
    </cfRule>
    <cfRule type="containsErrors" dxfId="2334" priority="1263">
      <formula>ISERROR(G119)</formula>
    </cfRule>
    <cfRule type="containsErrors" dxfId="2333" priority="1267">
      <formula>ISERROR(G119)</formula>
    </cfRule>
  </conditionalFormatting>
  <conditionalFormatting sqref="G119">
    <cfRule type="containsErrors" dxfId="2332" priority="1265">
      <formula>ISERROR(G119)</formula>
    </cfRule>
  </conditionalFormatting>
  <conditionalFormatting sqref="G119">
    <cfRule type="containsErrors" dxfId="2331" priority="1264">
      <formula>ISERROR(G119)</formula>
    </cfRule>
  </conditionalFormatting>
  <conditionalFormatting sqref="D119">
    <cfRule type="containsErrors" dxfId="2330" priority="1259">
      <formula>ISERROR(D119)</formula>
    </cfRule>
  </conditionalFormatting>
  <conditionalFormatting sqref="D119">
    <cfRule type="containsErrors" dxfId="2329" priority="1256">
      <formula>ISERROR(D119)</formula>
    </cfRule>
  </conditionalFormatting>
  <conditionalFormatting sqref="D119">
    <cfRule type="containsErrors" dxfId="2328" priority="1258">
      <formula>ISERROR(D119)</formula>
    </cfRule>
  </conditionalFormatting>
  <conditionalFormatting sqref="D119">
    <cfRule type="cellIs" dxfId="2327" priority="1257" operator="equal">
      <formula>0</formula>
    </cfRule>
  </conditionalFormatting>
  <conditionalFormatting sqref="J124:K124 J127:K127 J132:K132 J129:K130">
    <cfRule type="containsErrors" dxfId="2326" priority="1255">
      <formula>ISERROR(J124)</formula>
    </cfRule>
  </conditionalFormatting>
  <conditionalFormatting sqref="J124:K124 J127:K127 J132:K132 J129:K130">
    <cfRule type="cellIs" dxfId="2325" priority="1254" operator="equal">
      <formula>0</formula>
    </cfRule>
  </conditionalFormatting>
  <conditionalFormatting sqref="R116:T116">
    <cfRule type="cellIs" dxfId="2324" priority="1251" operator="equal">
      <formula>0</formula>
    </cfRule>
  </conditionalFormatting>
  <conditionalFormatting sqref="R116:T116">
    <cfRule type="containsErrors" dxfId="2323" priority="1250">
      <formula>ISERROR(R116)</formula>
    </cfRule>
  </conditionalFormatting>
  <conditionalFormatting sqref="I115:K115">
    <cfRule type="containsErrors" dxfId="2322" priority="1249">
      <formula>ISERROR(I115)</formula>
    </cfRule>
  </conditionalFormatting>
  <conditionalFormatting sqref="I115:K115">
    <cfRule type="cellIs" dxfId="2321" priority="1248" operator="equal">
      <formula>0</formula>
    </cfRule>
  </conditionalFormatting>
  <conditionalFormatting sqref="G122:H135">
    <cfRule type="cellIs" dxfId="2320" priority="1247" operator="equal">
      <formula>0</formula>
    </cfRule>
  </conditionalFormatting>
  <conditionalFormatting sqref="G122:H135">
    <cfRule type="containsErrors" dxfId="2319" priority="1246">
      <formula>ISERROR(G122)</formula>
    </cfRule>
  </conditionalFormatting>
  <conditionalFormatting sqref="E122">
    <cfRule type="cellIs" dxfId="2318" priority="1244" operator="equal">
      <formula>0</formula>
    </cfRule>
    <cfRule type="containsErrors" dxfId="2317" priority="1245">
      <formula>ISERROR(E122)</formula>
    </cfRule>
  </conditionalFormatting>
  <conditionalFormatting sqref="J122">
    <cfRule type="cellIs" dxfId="2316" priority="1242" operator="greaterThanOrEqual">
      <formula>0</formula>
    </cfRule>
    <cfRule type="cellIs" dxfId="2315" priority="1243" operator="lessThan">
      <formula>0</formula>
    </cfRule>
  </conditionalFormatting>
  <conditionalFormatting sqref="E126">
    <cfRule type="cellIs" dxfId="2314" priority="1238" operator="equal">
      <formula>0</formula>
    </cfRule>
    <cfRule type="containsErrors" dxfId="2313" priority="1239">
      <formula>ISERROR(E126)</formula>
    </cfRule>
  </conditionalFormatting>
  <conditionalFormatting sqref="J126:K126">
    <cfRule type="containsErrors" dxfId="2312" priority="1237">
      <formula>ISERROR(J126)</formula>
    </cfRule>
  </conditionalFormatting>
  <conditionalFormatting sqref="J126:K126">
    <cfRule type="cellIs" dxfId="2311" priority="1236" operator="equal">
      <formula>0</formula>
    </cfRule>
  </conditionalFormatting>
  <conditionalFormatting sqref="I126">
    <cfRule type="containsErrors" dxfId="2310" priority="1235">
      <formula>ISERROR(I126)</formula>
    </cfRule>
  </conditionalFormatting>
  <conditionalFormatting sqref="I126">
    <cfRule type="cellIs" dxfId="2309" priority="1234" operator="equal">
      <formula>0</formula>
    </cfRule>
  </conditionalFormatting>
  <conditionalFormatting sqref="I124 I127 I135">
    <cfRule type="containsErrors" dxfId="2308" priority="1233">
      <formula>ISERROR(I124)</formula>
    </cfRule>
  </conditionalFormatting>
  <conditionalFormatting sqref="I124 I127 I135">
    <cfRule type="cellIs" dxfId="2307" priority="1232" operator="equal">
      <formula>0</formula>
    </cfRule>
  </conditionalFormatting>
  <conditionalFormatting sqref="I130 I134">
    <cfRule type="containsErrors" dxfId="2306" priority="1231">
      <formula>ISERROR(I130)</formula>
    </cfRule>
  </conditionalFormatting>
  <conditionalFormatting sqref="I130 I134">
    <cfRule type="cellIs" dxfId="2305" priority="1230" operator="equal">
      <formula>0</formula>
    </cfRule>
  </conditionalFormatting>
  <conditionalFormatting sqref="I129 I132">
    <cfRule type="containsErrors" dxfId="2304" priority="1229">
      <formula>ISERROR(I129)</formula>
    </cfRule>
  </conditionalFormatting>
  <conditionalFormatting sqref="I129 I132">
    <cfRule type="cellIs" dxfId="2303" priority="1228" operator="equal">
      <formula>0</formula>
    </cfRule>
  </conditionalFormatting>
  <conditionalFormatting sqref="E138:E141">
    <cfRule type="cellIs" dxfId="2302" priority="1227" operator="equal">
      <formula>0</formula>
    </cfRule>
  </conditionalFormatting>
  <conditionalFormatting sqref="E138:E141">
    <cfRule type="containsErrors" dxfId="2301" priority="1226">
      <formula>ISERROR(E138)</formula>
    </cfRule>
  </conditionalFormatting>
  <conditionalFormatting sqref="E131">
    <cfRule type="cellIs" dxfId="2300" priority="1222" operator="equal">
      <formula>0</formula>
    </cfRule>
    <cfRule type="containsErrors" dxfId="2299" priority="1223">
      <formula>ISERROR(E131)</formula>
    </cfRule>
  </conditionalFormatting>
  <conditionalFormatting sqref="J131:K131">
    <cfRule type="containsErrors" dxfId="2298" priority="1221">
      <formula>ISERROR(J131)</formula>
    </cfRule>
  </conditionalFormatting>
  <conditionalFormatting sqref="J131:K131">
    <cfRule type="cellIs" dxfId="2297" priority="1220" operator="equal">
      <formula>0</formula>
    </cfRule>
  </conditionalFormatting>
  <conditionalFormatting sqref="I131">
    <cfRule type="containsErrors" dxfId="2296" priority="1219">
      <formula>ISERROR(I131)</formula>
    </cfRule>
  </conditionalFormatting>
  <conditionalFormatting sqref="I131">
    <cfRule type="cellIs" dxfId="2295" priority="1218" operator="equal">
      <formula>0</formula>
    </cfRule>
  </conditionalFormatting>
  <conditionalFormatting sqref="E125">
    <cfRule type="cellIs" dxfId="2294" priority="1214" operator="equal">
      <formula>0</formula>
    </cfRule>
    <cfRule type="containsErrors" dxfId="2293" priority="1215">
      <formula>ISERROR(E125)</formula>
    </cfRule>
  </conditionalFormatting>
  <conditionalFormatting sqref="J125:K125">
    <cfRule type="containsErrors" dxfId="2292" priority="1213">
      <formula>ISERROR(J125)</formula>
    </cfRule>
  </conditionalFormatting>
  <conditionalFormatting sqref="J125:K125">
    <cfRule type="cellIs" dxfId="2291" priority="1212" operator="equal">
      <formula>0</formula>
    </cfRule>
  </conditionalFormatting>
  <conditionalFormatting sqref="I125">
    <cfRule type="containsErrors" dxfId="2290" priority="1211">
      <formula>ISERROR(I125)</formula>
    </cfRule>
  </conditionalFormatting>
  <conditionalFormatting sqref="I125">
    <cfRule type="cellIs" dxfId="2289" priority="1210" operator="equal">
      <formula>0</formula>
    </cfRule>
  </conditionalFormatting>
  <conditionalFormatting sqref="E128">
    <cfRule type="cellIs" dxfId="2288" priority="1206" operator="equal">
      <formula>0</formula>
    </cfRule>
    <cfRule type="containsErrors" dxfId="2287" priority="1207">
      <formula>ISERROR(E128)</formula>
    </cfRule>
  </conditionalFormatting>
  <conditionalFormatting sqref="J128:K128">
    <cfRule type="containsErrors" dxfId="2286" priority="1205">
      <formula>ISERROR(J128)</formula>
    </cfRule>
  </conditionalFormatting>
  <conditionalFormatting sqref="J128:K128">
    <cfRule type="cellIs" dxfId="2285" priority="1204" operator="equal">
      <formula>0</formula>
    </cfRule>
  </conditionalFormatting>
  <conditionalFormatting sqref="I128">
    <cfRule type="containsErrors" dxfId="2284" priority="1203">
      <formula>ISERROR(I128)</formula>
    </cfRule>
  </conditionalFormatting>
  <conditionalFormatting sqref="I128">
    <cfRule type="cellIs" dxfId="2283" priority="1202" operator="equal">
      <formula>0</formula>
    </cfRule>
  </conditionalFormatting>
  <conditionalFormatting sqref="E133">
    <cfRule type="cellIs" dxfId="2282" priority="1198" operator="equal">
      <formula>0</formula>
    </cfRule>
    <cfRule type="containsErrors" dxfId="2281" priority="1199">
      <formula>ISERROR(E133)</formula>
    </cfRule>
  </conditionalFormatting>
  <conditionalFormatting sqref="J133:K133">
    <cfRule type="cellIs" dxfId="2280" priority="1196" operator="equal">
      <formula>0</formula>
    </cfRule>
  </conditionalFormatting>
  <conditionalFormatting sqref="I133">
    <cfRule type="containsErrors" dxfId="2279" priority="1195">
      <formula>ISERROR(I133)</formula>
    </cfRule>
  </conditionalFormatting>
  <conditionalFormatting sqref="I133">
    <cfRule type="cellIs" dxfId="2278" priority="1194" operator="equal">
      <formula>0</formula>
    </cfRule>
  </conditionalFormatting>
  <conditionalFormatting sqref="G139:H139">
    <cfRule type="cellIs" dxfId="2277" priority="1193" operator="equal">
      <formula>0</formula>
    </cfRule>
  </conditionalFormatting>
  <conditionalFormatting sqref="G139:H139">
    <cfRule type="containsErrors" dxfId="2276" priority="1192">
      <formula>ISERROR(G139)</formula>
    </cfRule>
  </conditionalFormatting>
  <conditionalFormatting sqref="I139">
    <cfRule type="containsErrors" dxfId="2275" priority="1189">
      <formula>ISERROR(I139)</formula>
    </cfRule>
  </conditionalFormatting>
  <conditionalFormatting sqref="I139">
    <cfRule type="cellIs" dxfId="2274" priority="1188" operator="equal">
      <formula>0</formula>
    </cfRule>
  </conditionalFormatting>
  <conditionalFormatting sqref="G140:H140">
    <cfRule type="cellIs" dxfId="2273" priority="1187" operator="equal">
      <formula>0</formula>
    </cfRule>
  </conditionalFormatting>
  <conditionalFormatting sqref="G140:H140">
    <cfRule type="containsErrors" dxfId="2272" priority="1186">
      <formula>ISERROR(G140)</formula>
    </cfRule>
  </conditionalFormatting>
  <conditionalFormatting sqref="J140:K140">
    <cfRule type="containsErrors" dxfId="2271" priority="1185">
      <formula>ISERROR(J140)</formula>
    </cfRule>
  </conditionalFormatting>
  <conditionalFormatting sqref="J140:K140">
    <cfRule type="cellIs" dxfId="2270" priority="1184" operator="equal">
      <formula>0</formula>
    </cfRule>
  </conditionalFormatting>
  <conditionalFormatting sqref="I140">
    <cfRule type="containsErrors" dxfId="2269" priority="1183">
      <formula>ISERROR(I140)</formula>
    </cfRule>
  </conditionalFormatting>
  <conditionalFormatting sqref="I140">
    <cfRule type="cellIs" dxfId="2268" priority="1182" operator="equal">
      <formula>0</formula>
    </cfRule>
  </conditionalFormatting>
  <conditionalFormatting sqref="G141:H141">
    <cfRule type="cellIs" dxfId="2267" priority="1181" operator="equal">
      <formula>0</formula>
    </cfRule>
  </conditionalFormatting>
  <conditionalFormatting sqref="G141:H141">
    <cfRule type="containsErrors" dxfId="2266" priority="1180">
      <formula>ISERROR(G141)</formula>
    </cfRule>
  </conditionalFormatting>
  <conditionalFormatting sqref="J141:K141">
    <cfRule type="containsErrors" dxfId="2265" priority="1179">
      <formula>ISERROR(J141)</formula>
    </cfRule>
  </conditionalFormatting>
  <conditionalFormatting sqref="J141:K141">
    <cfRule type="cellIs" dxfId="2264" priority="1178" operator="equal">
      <formula>0</formula>
    </cfRule>
  </conditionalFormatting>
  <conditionalFormatting sqref="I141">
    <cfRule type="containsErrors" dxfId="2263" priority="1177">
      <formula>ISERROR(I141)</formula>
    </cfRule>
  </conditionalFormatting>
  <conditionalFormatting sqref="I141">
    <cfRule type="cellIs" dxfId="2262" priority="1176" operator="equal">
      <formula>0</formula>
    </cfRule>
  </conditionalFormatting>
  <conditionalFormatting sqref="F139">
    <cfRule type="cellIs" dxfId="2261" priority="1175" operator="equal">
      <formula>0</formula>
    </cfRule>
  </conditionalFormatting>
  <conditionalFormatting sqref="F139">
    <cfRule type="containsErrors" dxfId="2260" priority="1174">
      <formula>ISERROR(F139)</formula>
    </cfRule>
  </conditionalFormatting>
  <conditionalFormatting sqref="F140">
    <cfRule type="cellIs" dxfId="2259" priority="1173" operator="equal">
      <formula>0</formula>
    </cfRule>
  </conditionalFormatting>
  <conditionalFormatting sqref="F140">
    <cfRule type="containsErrors" dxfId="2258" priority="1172">
      <formula>ISERROR(F140)</formula>
    </cfRule>
  </conditionalFormatting>
  <conditionalFormatting sqref="F141">
    <cfRule type="cellIs" dxfId="2257" priority="1171" operator="equal">
      <formula>0</formula>
    </cfRule>
  </conditionalFormatting>
  <conditionalFormatting sqref="F141">
    <cfRule type="containsErrors" dxfId="2256" priority="1170">
      <formula>ISERROR(F141)</formula>
    </cfRule>
  </conditionalFormatting>
  <conditionalFormatting sqref="J138">
    <cfRule type="cellIs" dxfId="2255" priority="1168" operator="greaterThanOrEqual">
      <formula>0</formula>
    </cfRule>
    <cfRule type="cellIs" dxfId="2254" priority="1169" operator="lessThan">
      <formula>0</formula>
    </cfRule>
  </conditionalFormatting>
  <conditionalFormatting sqref="F170 J169:K170">
    <cfRule type="cellIs" dxfId="2253" priority="1167" operator="equal">
      <formula>0</formula>
    </cfRule>
  </conditionalFormatting>
  <conditionalFormatting sqref="F170 J169:K170">
    <cfRule type="containsErrors" dxfId="2252" priority="1166">
      <formula>ISERROR(F169)</formula>
    </cfRule>
  </conditionalFormatting>
  <conditionalFormatting sqref="E169:E170">
    <cfRule type="cellIs" dxfId="2251" priority="1164" operator="equal">
      <formula>0</formula>
    </cfRule>
    <cfRule type="containsErrors" dxfId="2250" priority="1165">
      <formula>ISERROR(E169)</formula>
    </cfRule>
  </conditionalFormatting>
  <conditionalFormatting sqref="J168:K168">
    <cfRule type="containsErrors" dxfId="2249" priority="1044">
      <formula>ISERROR(J168)</formula>
    </cfRule>
  </conditionalFormatting>
  <conditionalFormatting sqref="J174:K174">
    <cfRule type="containsErrors" dxfId="2248" priority="1038">
      <formula>ISERROR(J174)</formula>
    </cfRule>
  </conditionalFormatting>
  <conditionalFormatting sqref="J174:K174">
    <cfRule type="cellIs" dxfId="2247" priority="1037" operator="equal">
      <formula>0</formula>
    </cfRule>
  </conditionalFormatting>
  <conditionalFormatting sqref="C154 D170:E170 R152:T152 G150:G152 G154 E150:E154">
    <cfRule type="cellIs" dxfId="2246" priority="1163" operator="equal">
      <formula>0</formula>
    </cfRule>
  </conditionalFormatting>
  <conditionalFormatting sqref="R152:T152 G150:G152 E150:E154">
    <cfRule type="containsErrors" dxfId="2245" priority="1162">
      <formula>ISERROR(E150)</formula>
    </cfRule>
  </conditionalFormatting>
  <conditionalFormatting sqref="E158">
    <cfRule type="cellIs" dxfId="2244" priority="1160" operator="equal">
      <formula>0</formula>
    </cfRule>
    <cfRule type="containsErrors" dxfId="2243" priority="1161">
      <formula>ISERROR(E158)</formula>
    </cfRule>
  </conditionalFormatting>
  <conditionalFormatting sqref="P150:P153">
    <cfRule type="containsErrors" dxfId="2242" priority="1159">
      <formula>ISERROR(P150)</formula>
    </cfRule>
  </conditionalFormatting>
  <conditionalFormatting sqref="Q150:Q153">
    <cfRule type="containsErrors" dxfId="2241" priority="1158">
      <formula>ISERROR(Q150)</formula>
    </cfRule>
  </conditionalFormatting>
  <conditionalFormatting sqref="P150:Q153">
    <cfRule type="cellIs" dxfId="2240" priority="1157" operator="equal">
      <formula>0</formula>
    </cfRule>
  </conditionalFormatting>
  <conditionalFormatting sqref="E164:E165 E167">
    <cfRule type="cellIs" dxfId="2239" priority="1155" operator="equal">
      <formula>0</formula>
    </cfRule>
    <cfRule type="containsErrors" dxfId="2238" priority="1156">
      <formula>ISERROR(E164)</formula>
    </cfRule>
  </conditionalFormatting>
  <conditionalFormatting sqref="O153">
    <cfRule type="cellIs" dxfId="2237" priority="1154" operator="equal">
      <formula>0</formula>
    </cfRule>
  </conditionalFormatting>
  <conditionalFormatting sqref="E170">
    <cfRule type="containsErrors" dxfId="2236" priority="1145">
      <formula>ISERROR(E170)</formula>
    </cfRule>
  </conditionalFormatting>
  <conditionalFormatting sqref="E170">
    <cfRule type="containsErrors" dxfId="2235" priority="1141">
      <formula>ISERROR(E170)</formula>
    </cfRule>
  </conditionalFormatting>
  <conditionalFormatting sqref="E170">
    <cfRule type="containsErrors" dxfId="2234" priority="1144">
      <formula>ISERROR(E170)</formula>
    </cfRule>
  </conditionalFormatting>
  <conditionalFormatting sqref="E170">
    <cfRule type="cellIs" dxfId="2233" priority="1128" operator="equal">
      <formula>0</formula>
    </cfRule>
    <cfRule type="containsErrors" dxfId="2232" priority="1143">
      <formula>ISERROR(E170)</formula>
    </cfRule>
  </conditionalFormatting>
  <conditionalFormatting sqref="E170">
    <cfRule type="cellIs" dxfId="2231" priority="1142" operator="equal">
      <formula>0</formula>
    </cfRule>
  </conditionalFormatting>
  <conditionalFormatting sqref="E170">
    <cfRule type="containsErrors" dxfId="2230" priority="1140">
      <formula>ISERROR(E170)</formula>
    </cfRule>
  </conditionalFormatting>
  <conditionalFormatting sqref="E170">
    <cfRule type="containsErrors" dxfId="2229" priority="1139">
      <formula>ISERROR(E170)</formula>
    </cfRule>
  </conditionalFormatting>
  <conditionalFormatting sqref="F170">
    <cfRule type="containsErrors" dxfId="2228" priority="1134">
      <formula>ISERROR(F170)</formula>
    </cfRule>
  </conditionalFormatting>
  <conditionalFormatting sqref="F170">
    <cfRule type="containsErrors" dxfId="2227" priority="1131">
      <formula>ISERROR(F170)</formula>
    </cfRule>
  </conditionalFormatting>
  <conditionalFormatting sqref="F170">
    <cfRule type="containsErrors" dxfId="2226" priority="1133">
      <formula>ISERROR(F170)</formula>
    </cfRule>
  </conditionalFormatting>
  <conditionalFormatting sqref="F170">
    <cfRule type="cellIs" dxfId="2225" priority="1132" operator="equal">
      <formula>0</formula>
    </cfRule>
  </conditionalFormatting>
  <conditionalFormatting sqref="M153:N153">
    <cfRule type="cellIs" dxfId="2224" priority="1126" operator="equal">
      <formula>0</formula>
    </cfRule>
  </conditionalFormatting>
  <conditionalFormatting sqref="C170:D170">
    <cfRule type="cellIs" dxfId="2223" priority="1127" operator="equal">
      <formula>0</formula>
    </cfRule>
  </conditionalFormatting>
  <conditionalFormatting sqref="E159">
    <cfRule type="cellIs" dxfId="2222" priority="1124" operator="equal">
      <formula>0</formula>
    </cfRule>
    <cfRule type="containsErrors" dxfId="2221" priority="1125">
      <formula>ISERROR(E159)</formula>
    </cfRule>
  </conditionalFormatting>
  <conditionalFormatting sqref="E162">
    <cfRule type="cellIs" dxfId="2220" priority="1122" operator="equal">
      <formula>0</formula>
    </cfRule>
    <cfRule type="containsErrors" dxfId="2219" priority="1123">
      <formula>ISERROR(E162)</formula>
    </cfRule>
  </conditionalFormatting>
  <conditionalFormatting sqref="S150">
    <cfRule type="cellIs" dxfId="2218" priority="1120" operator="greaterThanOrEqual">
      <formula>0</formula>
    </cfRule>
    <cfRule type="cellIs" dxfId="2217" priority="1121" operator="lessThan">
      <formula>0</formula>
    </cfRule>
  </conditionalFormatting>
  <conditionalFormatting sqref="I151:K154">
    <cfRule type="containsErrors" dxfId="2216" priority="1119">
      <formula>ISERROR(I151)</formula>
    </cfRule>
  </conditionalFormatting>
  <conditionalFormatting sqref="I151:K154">
    <cfRule type="cellIs" dxfId="2215" priority="1118" operator="equal">
      <formula>0</formula>
    </cfRule>
  </conditionalFormatting>
  <conditionalFormatting sqref="G154">
    <cfRule type="cellIs" dxfId="2214" priority="1117" operator="equal">
      <formula>0</formula>
    </cfRule>
  </conditionalFormatting>
  <conditionalFormatting sqref="G154">
    <cfRule type="containsErrors" dxfId="2213" priority="1113">
      <formula>ISERROR(G154)</formula>
    </cfRule>
  </conditionalFormatting>
  <conditionalFormatting sqref="G154">
    <cfRule type="containsErrors" dxfId="2212" priority="1108">
      <formula>ISERROR(G154)</formula>
    </cfRule>
  </conditionalFormatting>
  <conditionalFormatting sqref="G154">
    <cfRule type="containsErrors" dxfId="2211" priority="1116">
      <formula>ISERROR(G154)</formula>
    </cfRule>
  </conditionalFormatting>
  <conditionalFormatting sqref="G154">
    <cfRule type="containsErrors" dxfId="2210" priority="1115">
      <formula>ISERROR(G154)</formula>
    </cfRule>
  </conditionalFormatting>
  <conditionalFormatting sqref="G154">
    <cfRule type="cellIs" dxfId="2209" priority="1109" operator="equal">
      <formula>0</formula>
    </cfRule>
    <cfRule type="containsErrors" dxfId="2208" priority="1110">
      <formula>ISERROR(G154)</formula>
    </cfRule>
    <cfRule type="containsErrors" dxfId="2207" priority="1114">
      <formula>ISERROR(G154)</formula>
    </cfRule>
  </conditionalFormatting>
  <conditionalFormatting sqref="G154">
    <cfRule type="containsErrors" dxfId="2206" priority="1112">
      <formula>ISERROR(G154)</formula>
    </cfRule>
  </conditionalFormatting>
  <conditionalFormatting sqref="G154">
    <cfRule type="containsErrors" dxfId="2205" priority="1111">
      <formula>ISERROR(G154)</formula>
    </cfRule>
  </conditionalFormatting>
  <conditionalFormatting sqref="D154">
    <cfRule type="containsErrors" dxfId="2204" priority="1106">
      <formula>ISERROR(D154)</formula>
    </cfRule>
  </conditionalFormatting>
  <conditionalFormatting sqref="D154">
    <cfRule type="containsErrors" dxfId="2203" priority="1103">
      <formula>ISERROR(D154)</formula>
    </cfRule>
  </conditionalFormatting>
  <conditionalFormatting sqref="D154">
    <cfRule type="containsErrors" dxfId="2202" priority="1105">
      <formula>ISERROR(D154)</formula>
    </cfRule>
  </conditionalFormatting>
  <conditionalFormatting sqref="D154">
    <cfRule type="cellIs" dxfId="2201" priority="1104" operator="equal">
      <formula>0</formula>
    </cfRule>
  </conditionalFormatting>
  <conditionalFormatting sqref="J159:K159 J162:K162 J167:K167 J164:K165">
    <cfRule type="containsErrors" dxfId="2200" priority="1102">
      <formula>ISERROR(J159)</formula>
    </cfRule>
  </conditionalFormatting>
  <conditionalFormatting sqref="J159:K159 J162:K162 J167:K167 J164:K165">
    <cfRule type="cellIs" dxfId="2199" priority="1101" operator="equal">
      <formula>0</formula>
    </cfRule>
  </conditionalFormatting>
  <conditionalFormatting sqref="R151:T151">
    <cfRule type="cellIs" dxfId="2198" priority="1098" operator="equal">
      <formula>0</formula>
    </cfRule>
  </conditionalFormatting>
  <conditionalFormatting sqref="R151:T151">
    <cfRule type="containsErrors" dxfId="2197" priority="1097">
      <formula>ISERROR(R151)</formula>
    </cfRule>
  </conditionalFormatting>
  <conditionalFormatting sqref="I150:K150">
    <cfRule type="containsErrors" dxfId="2196" priority="1096">
      <formula>ISERROR(I150)</formula>
    </cfRule>
  </conditionalFormatting>
  <conditionalFormatting sqref="I150:K150">
    <cfRule type="cellIs" dxfId="2195" priority="1095" operator="equal">
      <formula>0</formula>
    </cfRule>
  </conditionalFormatting>
  <conditionalFormatting sqref="G157:H170">
    <cfRule type="cellIs" dxfId="2194" priority="1094" operator="equal">
      <formula>0</formula>
    </cfRule>
  </conditionalFormatting>
  <conditionalFormatting sqref="G157:H170">
    <cfRule type="containsErrors" dxfId="2193" priority="1093">
      <formula>ISERROR(G157)</formula>
    </cfRule>
  </conditionalFormatting>
  <conditionalFormatting sqref="E157">
    <cfRule type="cellIs" dxfId="2192" priority="1091" operator="equal">
      <formula>0</formula>
    </cfRule>
    <cfRule type="containsErrors" dxfId="2191" priority="1092">
      <formula>ISERROR(E157)</formula>
    </cfRule>
  </conditionalFormatting>
  <conditionalFormatting sqref="J157">
    <cfRule type="cellIs" dxfId="2190" priority="1089" operator="greaterThanOrEqual">
      <formula>0</formula>
    </cfRule>
    <cfRule type="cellIs" dxfId="2189" priority="1090" operator="lessThan">
      <formula>0</formula>
    </cfRule>
  </conditionalFormatting>
  <conditionalFormatting sqref="E161">
    <cfRule type="cellIs" dxfId="2188" priority="1085" operator="equal">
      <formula>0</formula>
    </cfRule>
    <cfRule type="containsErrors" dxfId="2187" priority="1086">
      <formula>ISERROR(E161)</formula>
    </cfRule>
  </conditionalFormatting>
  <conditionalFormatting sqref="J161:K161">
    <cfRule type="containsErrors" dxfId="2186" priority="1084">
      <formula>ISERROR(J161)</formula>
    </cfRule>
  </conditionalFormatting>
  <conditionalFormatting sqref="J161:K161">
    <cfRule type="cellIs" dxfId="2185" priority="1083" operator="equal">
      <formula>0</formula>
    </cfRule>
  </conditionalFormatting>
  <conditionalFormatting sqref="I161">
    <cfRule type="containsErrors" dxfId="2184" priority="1082">
      <formula>ISERROR(I161)</formula>
    </cfRule>
  </conditionalFormatting>
  <conditionalFormatting sqref="I161">
    <cfRule type="cellIs" dxfId="2183" priority="1081" operator="equal">
      <formula>0</formula>
    </cfRule>
  </conditionalFormatting>
  <conditionalFormatting sqref="I159 I162 I170">
    <cfRule type="containsErrors" dxfId="2182" priority="1080">
      <formula>ISERROR(I159)</formula>
    </cfRule>
  </conditionalFormatting>
  <conditionalFormatting sqref="I159 I162 I170">
    <cfRule type="cellIs" dxfId="2181" priority="1079" operator="equal">
      <formula>0</formula>
    </cfRule>
  </conditionalFormatting>
  <conditionalFormatting sqref="I165 I169">
    <cfRule type="containsErrors" dxfId="2180" priority="1078">
      <formula>ISERROR(I165)</formula>
    </cfRule>
  </conditionalFormatting>
  <conditionalFormatting sqref="I165 I169">
    <cfRule type="cellIs" dxfId="2179" priority="1077" operator="equal">
      <formula>0</formula>
    </cfRule>
  </conditionalFormatting>
  <conditionalFormatting sqref="I164 I167">
    <cfRule type="containsErrors" dxfId="2178" priority="1076">
      <formula>ISERROR(I164)</formula>
    </cfRule>
  </conditionalFormatting>
  <conditionalFormatting sqref="I164 I167">
    <cfRule type="cellIs" dxfId="2177" priority="1075" operator="equal">
      <formula>0</formula>
    </cfRule>
  </conditionalFormatting>
  <conditionalFormatting sqref="E173:E176">
    <cfRule type="cellIs" dxfId="2176" priority="1074" operator="equal">
      <formula>0</formula>
    </cfRule>
  </conditionalFormatting>
  <conditionalFormatting sqref="E173:E176">
    <cfRule type="containsErrors" dxfId="2175" priority="1073">
      <formula>ISERROR(E173)</formula>
    </cfRule>
  </conditionalFormatting>
  <conditionalFormatting sqref="E166">
    <cfRule type="cellIs" dxfId="2174" priority="1069" operator="equal">
      <formula>0</formula>
    </cfRule>
    <cfRule type="containsErrors" dxfId="2173" priority="1070">
      <formula>ISERROR(E166)</formula>
    </cfRule>
  </conditionalFormatting>
  <conditionalFormatting sqref="J166:K166">
    <cfRule type="containsErrors" dxfId="2172" priority="1068">
      <formula>ISERROR(J166)</formula>
    </cfRule>
  </conditionalFormatting>
  <conditionalFormatting sqref="J166:K166">
    <cfRule type="cellIs" dxfId="2171" priority="1067" operator="equal">
      <formula>0</formula>
    </cfRule>
  </conditionalFormatting>
  <conditionalFormatting sqref="I166">
    <cfRule type="containsErrors" dxfId="2170" priority="1066">
      <formula>ISERROR(I166)</formula>
    </cfRule>
  </conditionalFormatting>
  <conditionalFormatting sqref="I166">
    <cfRule type="cellIs" dxfId="2169" priority="1065" operator="equal">
      <formula>0</formula>
    </cfRule>
  </conditionalFormatting>
  <conditionalFormatting sqref="E160">
    <cfRule type="cellIs" dxfId="2168" priority="1061" operator="equal">
      <formula>0</formula>
    </cfRule>
    <cfRule type="containsErrors" dxfId="2167" priority="1062">
      <formula>ISERROR(E160)</formula>
    </cfRule>
  </conditionalFormatting>
  <conditionalFormatting sqref="J160:K160">
    <cfRule type="containsErrors" dxfId="2166" priority="1060">
      <formula>ISERROR(J160)</formula>
    </cfRule>
  </conditionalFormatting>
  <conditionalFormatting sqref="J160:K160">
    <cfRule type="cellIs" dxfId="2165" priority="1059" operator="equal">
      <formula>0</formula>
    </cfRule>
  </conditionalFormatting>
  <conditionalFormatting sqref="I160">
    <cfRule type="containsErrors" dxfId="2164" priority="1058">
      <formula>ISERROR(I160)</formula>
    </cfRule>
  </conditionalFormatting>
  <conditionalFormatting sqref="I160">
    <cfRule type="cellIs" dxfId="2163" priority="1057" operator="equal">
      <formula>0</formula>
    </cfRule>
  </conditionalFormatting>
  <conditionalFormatting sqref="E163">
    <cfRule type="cellIs" dxfId="2162" priority="1053" operator="equal">
      <formula>0</formula>
    </cfRule>
    <cfRule type="containsErrors" dxfId="2161" priority="1054">
      <formula>ISERROR(E163)</formula>
    </cfRule>
  </conditionalFormatting>
  <conditionalFormatting sqref="J163:K163">
    <cfRule type="containsErrors" dxfId="2160" priority="1052">
      <formula>ISERROR(J163)</formula>
    </cfRule>
  </conditionalFormatting>
  <conditionalFormatting sqref="J163:K163">
    <cfRule type="cellIs" dxfId="2159" priority="1051" operator="equal">
      <formula>0</formula>
    </cfRule>
  </conditionalFormatting>
  <conditionalFormatting sqref="I163">
    <cfRule type="containsErrors" dxfId="2158" priority="1050">
      <formula>ISERROR(I163)</formula>
    </cfRule>
  </conditionalFormatting>
  <conditionalFormatting sqref="I163">
    <cfRule type="cellIs" dxfId="2157" priority="1049" operator="equal">
      <formula>0</formula>
    </cfRule>
  </conditionalFormatting>
  <conditionalFormatting sqref="E168">
    <cfRule type="cellIs" dxfId="2156" priority="1045" operator="equal">
      <formula>0</formula>
    </cfRule>
    <cfRule type="containsErrors" dxfId="2155" priority="1046">
      <formula>ISERROR(E168)</formula>
    </cfRule>
  </conditionalFormatting>
  <conditionalFormatting sqref="J168:K168">
    <cfRule type="cellIs" dxfId="2154" priority="1043" operator="equal">
      <formula>0</formula>
    </cfRule>
  </conditionalFormatting>
  <conditionalFormatting sqref="I168">
    <cfRule type="containsErrors" dxfId="2153" priority="1042">
      <formula>ISERROR(I168)</formula>
    </cfRule>
  </conditionalFormatting>
  <conditionalFormatting sqref="I168">
    <cfRule type="cellIs" dxfId="2152" priority="1041" operator="equal">
      <formula>0</formula>
    </cfRule>
  </conditionalFormatting>
  <conditionalFormatting sqref="G174:H174">
    <cfRule type="cellIs" dxfId="2151" priority="1040" operator="equal">
      <formula>0</formula>
    </cfRule>
  </conditionalFormatting>
  <conditionalFormatting sqref="G174:H174">
    <cfRule type="containsErrors" dxfId="2150" priority="1039">
      <formula>ISERROR(G174)</formula>
    </cfRule>
  </conditionalFormatting>
  <conditionalFormatting sqref="I174">
    <cfRule type="containsErrors" dxfId="2149" priority="1036">
      <formula>ISERROR(I174)</formula>
    </cfRule>
  </conditionalFormatting>
  <conditionalFormatting sqref="I174">
    <cfRule type="cellIs" dxfId="2148" priority="1035" operator="equal">
      <formula>0</formula>
    </cfRule>
  </conditionalFormatting>
  <conditionalFormatting sqref="G175:H175">
    <cfRule type="cellIs" dxfId="2147" priority="1034" operator="equal">
      <formula>0</formula>
    </cfRule>
  </conditionalFormatting>
  <conditionalFormatting sqref="G175:H175">
    <cfRule type="containsErrors" dxfId="2146" priority="1033">
      <formula>ISERROR(G175)</formula>
    </cfRule>
  </conditionalFormatting>
  <conditionalFormatting sqref="J175:K175">
    <cfRule type="containsErrors" dxfId="2145" priority="1032">
      <formula>ISERROR(J175)</formula>
    </cfRule>
  </conditionalFormatting>
  <conditionalFormatting sqref="J175:K175">
    <cfRule type="cellIs" dxfId="2144" priority="1031" operator="equal">
      <formula>0</formula>
    </cfRule>
  </conditionalFormatting>
  <conditionalFormatting sqref="I175">
    <cfRule type="containsErrors" dxfId="2143" priority="1030">
      <formula>ISERROR(I175)</formula>
    </cfRule>
  </conditionalFormatting>
  <conditionalFormatting sqref="I175">
    <cfRule type="cellIs" dxfId="2142" priority="1029" operator="equal">
      <formula>0</formula>
    </cfRule>
  </conditionalFormatting>
  <conditionalFormatting sqref="G176:H176">
    <cfRule type="cellIs" dxfId="2141" priority="1028" operator="equal">
      <formula>0</formula>
    </cfRule>
  </conditionalFormatting>
  <conditionalFormatting sqref="G176:H176">
    <cfRule type="containsErrors" dxfId="2140" priority="1027">
      <formula>ISERROR(G176)</formula>
    </cfRule>
  </conditionalFormatting>
  <conditionalFormatting sqref="J176:K176">
    <cfRule type="containsErrors" dxfId="2139" priority="1026">
      <formula>ISERROR(J176)</formula>
    </cfRule>
  </conditionalFormatting>
  <conditionalFormatting sqref="J176:K176">
    <cfRule type="cellIs" dxfId="2138" priority="1025" operator="equal">
      <formula>0</formula>
    </cfRule>
  </conditionalFormatting>
  <conditionalFormatting sqref="I176">
    <cfRule type="containsErrors" dxfId="2137" priority="1024">
      <formula>ISERROR(I176)</formula>
    </cfRule>
  </conditionalFormatting>
  <conditionalFormatting sqref="I176">
    <cfRule type="cellIs" dxfId="2136" priority="1023" operator="equal">
      <formula>0</formula>
    </cfRule>
  </conditionalFormatting>
  <conditionalFormatting sqref="F174">
    <cfRule type="cellIs" dxfId="2135" priority="1022" operator="equal">
      <formula>0</formula>
    </cfRule>
  </conditionalFormatting>
  <conditionalFormatting sqref="F174">
    <cfRule type="containsErrors" dxfId="2134" priority="1021">
      <formula>ISERROR(F174)</formula>
    </cfRule>
  </conditionalFormatting>
  <conditionalFormatting sqref="F175">
    <cfRule type="cellIs" dxfId="2133" priority="1020" operator="equal">
      <formula>0</formula>
    </cfRule>
  </conditionalFormatting>
  <conditionalFormatting sqref="F175">
    <cfRule type="containsErrors" dxfId="2132" priority="1019">
      <formula>ISERROR(F175)</formula>
    </cfRule>
  </conditionalFormatting>
  <conditionalFormatting sqref="F176">
    <cfRule type="cellIs" dxfId="2131" priority="1018" operator="equal">
      <formula>0</formula>
    </cfRule>
  </conditionalFormatting>
  <conditionalFormatting sqref="F176">
    <cfRule type="containsErrors" dxfId="2130" priority="1017">
      <formula>ISERROR(F176)</formula>
    </cfRule>
  </conditionalFormatting>
  <conditionalFormatting sqref="J173">
    <cfRule type="cellIs" dxfId="2129" priority="1015" operator="greaterThanOrEqual">
      <formula>0</formula>
    </cfRule>
    <cfRule type="cellIs" dxfId="2128" priority="1016" operator="lessThan">
      <formula>0</formula>
    </cfRule>
  </conditionalFormatting>
  <conditionalFormatting sqref="F205 J204:K205">
    <cfRule type="cellIs" dxfId="2127" priority="1014" operator="equal">
      <formula>0</formula>
    </cfRule>
  </conditionalFormatting>
  <conditionalFormatting sqref="F205 J204:K205">
    <cfRule type="containsErrors" dxfId="2126" priority="1013">
      <formula>ISERROR(F204)</formula>
    </cfRule>
  </conditionalFormatting>
  <conditionalFormatting sqref="E204:E205">
    <cfRule type="cellIs" dxfId="2125" priority="1011" operator="equal">
      <formula>0</formula>
    </cfRule>
    <cfRule type="containsErrors" dxfId="2124" priority="1012">
      <formula>ISERROR(E204)</formula>
    </cfRule>
  </conditionalFormatting>
  <conditionalFormatting sqref="J203:K203">
    <cfRule type="containsErrors" dxfId="2123" priority="891">
      <formula>ISERROR(J203)</formula>
    </cfRule>
  </conditionalFormatting>
  <conditionalFormatting sqref="J209:K209">
    <cfRule type="containsErrors" dxfId="2122" priority="885">
      <formula>ISERROR(J209)</formula>
    </cfRule>
  </conditionalFormatting>
  <conditionalFormatting sqref="J209:K209">
    <cfRule type="cellIs" dxfId="2121" priority="884" operator="equal">
      <formula>0</formula>
    </cfRule>
  </conditionalFormatting>
  <conditionalFormatting sqref="C189 D205:E205 R187:T187 G185:G187 E185:E186 G189 E189">
    <cfRule type="cellIs" dxfId="2120" priority="1010" operator="equal">
      <formula>0</formula>
    </cfRule>
  </conditionalFormatting>
  <conditionalFormatting sqref="R187:T187 G185:G187 E185:E186">
    <cfRule type="containsErrors" dxfId="2119" priority="1009">
      <formula>ISERROR(E185)</formula>
    </cfRule>
  </conditionalFormatting>
  <conditionalFormatting sqref="E193">
    <cfRule type="cellIs" dxfId="2118" priority="1007" operator="equal">
      <formula>0</formula>
    </cfRule>
    <cfRule type="containsErrors" dxfId="2117" priority="1008">
      <formula>ISERROR(E193)</formula>
    </cfRule>
  </conditionalFormatting>
  <conditionalFormatting sqref="P185:P188">
    <cfRule type="containsErrors" dxfId="2116" priority="1006">
      <formula>ISERROR(P185)</formula>
    </cfRule>
  </conditionalFormatting>
  <conditionalFormatting sqref="Q185:Q188">
    <cfRule type="containsErrors" dxfId="2115" priority="1005">
      <formula>ISERROR(Q185)</formula>
    </cfRule>
  </conditionalFormatting>
  <conditionalFormatting sqref="P185:Q188">
    <cfRule type="cellIs" dxfId="2114" priority="1004" operator="equal">
      <formula>0</formula>
    </cfRule>
  </conditionalFormatting>
  <conditionalFormatting sqref="E199:E200 E202">
    <cfRule type="cellIs" dxfId="2113" priority="1002" operator="equal">
      <formula>0</formula>
    </cfRule>
    <cfRule type="containsErrors" dxfId="2112" priority="1003">
      <formula>ISERROR(E199)</formula>
    </cfRule>
  </conditionalFormatting>
  <conditionalFormatting sqref="O188">
    <cfRule type="cellIs" dxfId="2111" priority="1001" operator="equal">
      <formula>0</formula>
    </cfRule>
  </conditionalFormatting>
  <conditionalFormatting sqref="E205">
    <cfRule type="containsErrors" dxfId="2110" priority="992">
      <formula>ISERROR(E205)</formula>
    </cfRule>
  </conditionalFormatting>
  <conditionalFormatting sqref="E205">
    <cfRule type="containsErrors" dxfId="2109" priority="988">
      <formula>ISERROR(E205)</formula>
    </cfRule>
  </conditionalFormatting>
  <conditionalFormatting sqref="E205">
    <cfRule type="containsErrors" dxfId="2108" priority="991">
      <formula>ISERROR(E205)</formula>
    </cfRule>
  </conditionalFormatting>
  <conditionalFormatting sqref="E205">
    <cfRule type="cellIs" dxfId="2107" priority="975" operator="equal">
      <formula>0</formula>
    </cfRule>
    <cfRule type="containsErrors" dxfId="2106" priority="990">
      <formula>ISERROR(E205)</formula>
    </cfRule>
  </conditionalFormatting>
  <conditionalFormatting sqref="E205">
    <cfRule type="cellIs" dxfId="2105" priority="989" operator="equal">
      <formula>0</formula>
    </cfRule>
  </conditionalFormatting>
  <conditionalFormatting sqref="E205">
    <cfRule type="containsErrors" dxfId="2104" priority="987">
      <formula>ISERROR(E205)</formula>
    </cfRule>
  </conditionalFormatting>
  <conditionalFormatting sqref="E205">
    <cfRule type="containsErrors" dxfId="2103" priority="986">
      <formula>ISERROR(E205)</formula>
    </cfRule>
  </conditionalFormatting>
  <conditionalFormatting sqref="F205">
    <cfRule type="containsErrors" dxfId="2102" priority="981">
      <formula>ISERROR(F205)</formula>
    </cfRule>
  </conditionalFormatting>
  <conditionalFormatting sqref="F205">
    <cfRule type="containsErrors" dxfId="2101" priority="978">
      <formula>ISERROR(F205)</formula>
    </cfRule>
  </conditionalFormatting>
  <conditionalFormatting sqref="F205">
    <cfRule type="containsErrors" dxfId="2100" priority="980">
      <formula>ISERROR(F205)</formula>
    </cfRule>
  </conditionalFormatting>
  <conditionalFormatting sqref="F205">
    <cfRule type="cellIs" dxfId="2099" priority="979" operator="equal">
      <formula>0</formula>
    </cfRule>
  </conditionalFormatting>
  <conditionalFormatting sqref="M188:N188">
    <cfRule type="cellIs" dxfId="2098" priority="973" operator="equal">
      <formula>0</formula>
    </cfRule>
  </conditionalFormatting>
  <conditionalFormatting sqref="C205:D205">
    <cfRule type="cellIs" dxfId="2097" priority="974" operator="equal">
      <formula>0</formula>
    </cfRule>
  </conditionalFormatting>
  <conditionalFormatting sqref="E194">
    <cfRule type="cellIs" dxfId="2096" priority="971" operator="equal">
      <formula>0</formula>
    </cfRule>
    <cfRule type="containsErrors" dxfId="2095" priority="972">
      <formula>ISERROR(E194)</formula>
    </cfRule>
  </conditionalFormatting>
  <conditionalFormatting sqref="E197">
    <cfRule type="cellIs" dxfId="2094" priority="969" operator="equal">
      <formula>0</formula>
    </cfRule>
    <cfRule type="containsErrors" dxfId="2093" priority="970">
      <formula>ISERROR(E197)</formula>
    </cfRule>
  </conditionalFormatting>
  <conditionalFormatting sqref="S185">
    <cfRule type="cellIs" dxfId="2092" priority="967" operator="greaterThanOrEqual">
      <formula>0</formula>
    </cfRule>
    <cfRule type="cellIs" dxfId="2091" priority="968" operator="lessThan">
      <formula>0</formula>
    </cfRule>
  </conditionalFormatting>
  <conditionalFormatting sqref="I186:K189">
    <cfRule type="containsErrors" dxfId="2090" priority="966">
      <formula>ISERROR(I186)</formula>
    </cfRule>
  </conditionalFormatting>
  <conditionalFormatting sqref="I186:K189">
    <cfRule type="cellIs" dxfId="2089" priority="965" operator="equal">
      <formula>0</formula>
    </cfRule>
  </conditionalFormatting>
  <conditionalFormatting sqref="G189">
    <cfRule type="cellIs" dxfId="2088" priority="964" operator="equal">
      <formula>0</formula>
    </cfRule>
  </conditionalFormatting>
  <conditionalFormatting sqref="G189">
    <cfRule type="containsErrors" dxfId="2087" priority="960">
      <formula>ISERROR(G189)</formula>
    </cfRule>
  </conditionalFormatting>
  <conditionalFormatting sqref="G189">
    <cfRule type="containsErrors" dxfId="2086" priority="955">
      <formula>ISERROR(G189)</formula>
    </cfRule>
  </conditionalFormatting>
  <conditionalFormatting sqref="E189">
    <cfRule type="containsErrors" dxfId="2085" priority="954">
      <formula>ISERROR(E189)</formula>
    </cfRule>
  </conditionalFormatting>
  <conditionalFormatting sqref="G189">
    <cfRule type="containsErrors" dxfId="2084" priority="963">
      <formula>ISERROR(G189)</formula>
    </cfRule>
  </conditionalFormatting>
  <conditionalFormatting sqref="G189">
    <cfRule type="containsErrors" dxfId="2083" priority="962">
      <formula>ISERROR(G189)</formula>
    </cfRule>
  </conditionalFormatting>
  <conditionalFormatting sqref="G189">
    <cfRule type="cellIs" dxfId="2082" priority="956" operator="equal">
      <formula>0</formula>
    </cfRule>
    <cfRule type="containsErrors" dxfId="2081" priority="957">
      <formula>ISERROR(G189)</formula>
    </cfRule>
    <cfRule type="containsErrors" dxfId="2080" priority="961">
      <formula>ISERROR(G189)</formula>
    </cfRule>
  </conditionalFormatting>
  <conditionalFormatting sqref="G189">
    <cfRule type="containsErrors" dxfId="2079" priority="959">
      <formula>ISERROR(G189)</formula>
    </cfRule>
  </conditionalFormatting>
  <conditionalFormatting sqref="G189">
    <cfRule type="containsErrors" dxfId="2078" priority="958">
      <formula>ISERROR(G189)</formula>
    </cfRule>
  </conditionalFormatting>
  <conditionalFormatting sqref="D189">
    <cfRule type="containsErrors" dxfId="2077" priority="953">
      <formula>ISERROR(D189)</formula>
    </cfRule>
  </conditionalFormatting>
  <conditionalFormatting sqref="D189">
    <cfRule type="containsErrors" dxfId="2076" priority="950">
      <formula>ISERROR(D189)</formula>
    </cfRule>
  </conditionalFormatting>
  <conditionalFormatting sqref="D189">
    <cfRule type="containsErrors" dxfId="2075" priority="952">
      <formula>ISERROR(D189)</formula>
    </cfRule>
  </conditionalFormatting>
  <conditionalFormatting sqref="D189">
    <cfRule type="cellIs" dxfId="2074" priority="951" operator="equal">
      <formula>0</formula>
    </cfRule>
  </conditionalFormatting>
  <conditionalFormatting sqref="J194:K194 J197:K197 J202:K202 J199:K200">
    <cfRule type="containsErrors" dxfId="2073" priority="949">
      <formula>ISERROR(J194)</formula>
    </cfRule>
  </conditionalFormatting>
  <conditionalFormatting sqref="J194:K194 J197:K197 J202:K202 J199:K200">
    <cfRule type="cellIs" dxfId="2072" priority="948" operator="equal">
      <formula>0</formula>
    </cfRule>
  </conditionalFormatting>
  <conditionalFormatting sqref="R186:T186">
    <cfRule type="cellIs" dxfId="2071" priority="945" operator="equal">
      <formula>0</formula>
    </cfRule>
  </conditionalFormatting>
  <conditionalFormatting sqref="R186:T186">
    <cfRule type="containsErrors" dxfId="2070" priority="944">
      <formula>ISERROR(R186)</formula>
    </cfRule>
  </conditionalFormatting>
  <conditionalFormatting sqref="I185:K185">
    <cfRule type="containsErrors" dxfId="2069" priority="943">
      <formula>ISERROR(I185)</formula>
    </cfRule>
  </conditionalFormatting>
  <conditionalFormatting sqref="I185:K185">
    <cfRule type="cellIs" dxfId="2068" priority="942" operator="equal">
      <formula>0</formula>
    </cfRule>
  </conditionalFormatting>
  <conditionalFormatting sqref="G192:H205">
    <cfRule type="cellIs" dxfId="2067" priority="941" operator="equal">
      <formula>0</formula>
    </cfRule>
  </conditionalFormatting>
  <conditionalFormatting sqref="G192:H205">
    <cfRule type="containsErrors" dxfId="2066" priority="940">
      <formula>ISERROR(G192)</formula>
    </cfRule>
  </conditionalFormatting>
  <conditionalFormatting sqref="E192">
    <cfRule type="cellIs" dxfId="2065" priority="938" operator="equal">
      <formula>0</formula>
    </cfRule>
    <cfRule type="containsErrors" dxfId="2064" priority="939">
      <formula>ISERROR(E192)</formula>
    </cfRule>
  </conditionalFormatting>
  <conditionalFormatting sqref="J192">
    <cfRule type="cellIs" dxfId="2063" priority="936" operator="greaterThanOrEqual">
      <formula>0</formula>
    </cfRule>
    <cfRule type="cellIs" dxfId="2062" priority="937" operator="lessThan">
      <formula>0</formula>
    </cfRule>
  </conditionalFormatting>
  <conditionalFormatting sqref="E196">
    <cfRule type="cellIs" dxfId="2061" priority="932" operator="equal">
      <formula>0</formula>
    </cfRule>
    <cfRule type="containsErrors" dxfId="2060" priority="933">
      <formula>ISERROR(E196)</formula>
    </cfRule>
  </conditionalFormatting>
  <conditionalFormatting sqref="J196:K196">
    <cfRule type="containsErrors" dxfId="2059" priority="931">
      <formula>ISERROR(J196)</formula>
    </cfRule>
  </conditionalFormatting>
  <conditionalFormatting sqref="J196:K196">
    <cfRule type="cellIs" dxfId="2058" priority="930" operator="equal">
      <formula>0</formula>
    </cfRule>
  </conditionalFormatting>
  <conditionalFormatting sqref="I196">
    <cfRule type="containsErrors" dxfId="2057" priority="929">
      <formula>ISERROR(I196)</formula>
    </cfRule>
  </conditionalFormatting>
  <conditionalFormatting sqref="I196">
    <cfRule type="cellIs" dxfId="2056" priority="928" operator="equal">
      <formula>0</formula>
    </cfRule>
  </conditionalFormatting>
  <conditionalFormatting sqref="I194 I197 I205">
    <cfRule type="containsErrors" dxfId="2055" priority="927">
      <formula>ISERROR(I194)</formula>
    </cfRule>
  </conditionalFormatting>
  <conditionalFormatting sqref="I194 I197 I205">
    <cfRule type="cellIs" dxfId="2054" priority="926" operator="equal">
      <formula>0</formula>
    </cfRule>
  </conditionalFormatting>
  <conditionalFormatting sqref="I200 I204">
    <cfRule type="containsErrors" dxfId="2053" priority="925">
      <formula>ISERROR(I200)</formula>
    </cfRule>
  </conditionalFormatting>
  <conditionalFormatting sqref="I200 I204">
    <cfRule type="cellIs" dxfId="2052" priority="924" operator="equal">
      <formula>0</formula>
    </cfRule>
  </conditionalFormatting>
  <conditionalFormatting sqref="I199 I202">
    <cfRule type="containsErrors" dxfId="2051" priority="923">
      <formula>ISERROR(I199)</formula>
    </cfRule>
  </conditionalFormatting>
  <conditionalFormatting sqref="I199 I202">
    <cfRule type="cellIs" dxfId="2050" priority="922" operator="equal">
      <formula>0</formula>
    </cfRule>
  </conditionalFormatting>
  <conditionalFormatting sqref="E208:E211">
    <cfRule type="cellIs" dxfId="2049" priority="921" operator="equal">
      <formula>0</formula>
    </cfRule>
  </conditionalFormatting>
  <conditionalFormatting sqref="E208:E211">
    <cfRule type="containsErrors" dxfId="2048" priority="920">
      <formula>ISERROR(E208)</formula>
    </cfRule>
  </conditionalFormatting>
  <conditionalFormatting sqref="E201">
    <cfRule type="cellIs" dxfId="2047" priority="916" operator="equal">
      <formula>0</formula>
    </cfRule>
    <cfRule type="containsErrors" dxfId="2046" priority="917">
      <formula>ISERROR(E201)</formula>
    </cfRule>
  </conditionalFormatting>
  <conditionalFormatting sqref="J201:K201">
    <cfRule type="containsErrors" dxfId="2045" priority="915">
      <formula>ISERROR(J201)</formula>
    </cfRule>
  </conditionalFormatting>
  <conditionalFormatting sqref="J201:K201">
    <cfRule type="cellIs" dxfId="2044" priority="914" operator="equal">
      <formula>0</formula>
    </cfRule>
  </conditionalFormatting>
  <conditionalFormatting sqref="I201">
    <cfRule type="containsErrors" dxfId="2043" priority="913">
      <formula>ISERROR(I201)</formula>
    </cfRule>
  </conditionalFormatting>
  <conditionalFormatting sqref="I201">
    <cfRule type="cellIs" dxfId="2042" priority="912" operator="equal">
      <formula>0</formula>
    </cfRule>
  </conditionalFormatting>
  <conditionalFormatting sqref="E195">
    <cfRule type="cellIs" dxfId="2041" priority="908" operator="equal">
      <formula>0</formula>
    </cfRule>
    <cfRule type="containsErrors" dxfId="2040" priority="909">
      <formula>ISERROR(E195)</formula>
    </cfRule>
  </conditionalFormatting>
  <conditionalFormatting sqref="J195:K195">
    <cfRule type="containsErrors" dxfId="2039" priority="907">
      <formula>ISERROR(J195)</formula>
    </cfRule>
  </conditionalFormatting>
  <conditionalFormatting sqref="J195:K195">
    <cfRule type="cellIs" dxfId="2038" priority="906" operator="equal">
      <formula>0</formula>
    </cfRule>
  </conditionalFormatting>
  <conditionalFormatting sqref="I195">
    <cfRule type="containsErrors" dxfId="2037" priority="905">
      <formula>ISERROR(I195)</formula>
    </cfRule>
  </conditionalFormatting>
  <conditionalFormatting sqref="I195">
    <cfRule type="cellIs" dxfId="2036" priority="904" operator="equal">
      <formula>0</formula>
    </cfRule>
  </conditionalFormatting>
  <conditionalFormatting sqref="E198">
    <cfRule type="cellIs" dxfId="2035" priority="900" operator="equal">
      <formula>0</formula>
    </cfRule>
    <cfRule type="containsErrors" dxfId="2034" priority="901">
      <formula>ISERROR(E198)</formula>
    </cfRule>
  </conditionalFormatting>
  <conditionalFormatting sqref="J198:K198">
    <cfRule type="containsErrors" dxfId="2033" priority="899">
      <formula>ISERROR(J198)</formula>
    </cfRule>
  </conditionalFormatting>
  <conditionalFormatting sqref="J198:K198">
    <cfRule type="cellIs" dxfId="2032" priority="898" operator="equal">
      <formula>0</formula>
    </cfRule>
  </conditionalFormatting>
  <conditionalFormatting sqref="I198">
    <cfRule type="containsErrors" dxfId="2031" priority="897">
      <formula>ISERROR(I198)</formula>
    </cfRule>
  </conditionalFormatting>
  <conditionalFormatting sqref="I198">
    <cfRule type="cellIs" dxfId="2030" priority="896" operator="equal">
      <formula>0</formula>
    </cfRule>
  </conditionalFormatting>
  <conditionalFormatting sqref="E203">
    <cfRule type="cellIs" dxfId="2029" priority="892" operator="equal">
      <formula>0</formula>
    </cfRule>
    <cfRule type="containsErrors" dxfId="2028" priority="893">
      <formula>ISERROR(E203)</formula>
    </cfRule>
  </conditionalFormatting>
  <conditionalFormatting sqref="J203:K203">
    <cfRule type="cellIs" dxfId="2027" priority="890" operator="equal">
      <formula>0</formula>
    </cfRule>
  </conditionalFormatting>
  <conditionalFormatting sqref="I203">
    <cfRule type="containsErrors" dxfId="2026" priority="889">
      <formula>ISERROR(I203)</formula>
    </cfRule>
  </conditionalFormatting>
  <conditionalFormatting sqref="I203">
    <cfRule type="cellIs" dxfId="2025" priority="888" operator="equal">
      <formula>0</formula>
    </cfRule>
  </conditionalFormatting>
  <conditionalFormatting sqref="G209:H209">
    <cfRule type="cellIs" dxfId="2024" priority="887" operator="equal">
      <formula>0</formula>
    </cfRule>
  </conditionalFormatting>
  <conditionalFormatting sqref="G209:H209">
    <cfRule type="containsErrors" dxfId="2023" priority="886">
      <formula>ISERROR(G209)</formula>
    </cfRule>
  </conditionalFormatting>
  <conditionalFormatting sqref="I209">
    <cfRule type="containsErrors" dxfId="2022" priority="883">
      <formula>ISERROR(I209)</formula>
    </cfRule>
  </conditionalFormatting>
  <conditionalFormatting sqref="I209">
    <cfRule type="cellIs" dxfId="2021" priority="882" operator="equal">
      <formula>0</formula>
    </cfRule>
  </conditionalFormatting>
  <conditionalFormatting sqref="G210:H210">
    <cfRule type="cellIs" dxfId="2020" priority="881" operator="equal">
      <formula>0</formula>
    </cfRule>
  </conditionalFormatting>
  <conditionalFormatting sqref="G210:H210">
    <cfRule type="containsErrors" dxfId="2019" priority="880">
      <formula>ISERROR(G210)</formula>
    </cfRule>
  </conditionalFormatting>
  <conditionalFormatting sqref="J210:K210">
    <cfRule type="containsErrors" dxfId="2018" priority="879">
      <formula>ISERROR(J210)</formula>
    </cfRule>
  </conditionalFormatting>
  <conditionalFormatting sqref="J210:K210">
    <cfRule type="cellIs" dxfId="2017" priority="878" operator="equal">
      <formula>0</formula>
    </cfRule>
  </conditionalFormatting>
  <conditionalFormatting sqref="I210">
    <cfRule type="containsErrors" dxfId="2016" priority="877">
      <formula>ISERROR(I210)</formula>
    </cfRule>
  </conditionalFormatting>
  <conditionalFormatting sqref="I210">
    <cfRule type="cellIs" dxfId="2015" priority="876" operator="equal">
      <formula>0</formula>
    </cfRule>
  </conditionalFormatting>
  <conditionalFormatting sqref="G211:H211">
    <cfRule type="cellIs" dxfId="2014" priority="875" operator="equal">
      <formula>0</formula>
    </cfRule>
  </conditionalFormatting>
  <conditionalFormatting sqref="G211:H211">
    <cfRule type="containsErrors" dxfId="2013" priority="874">
      <formula>ISERROR(G211)</formula>
    </cfRule>
  </conditionalFormatting>
  <conditionalFormatting sqref="J211:K211">
    <cfRule type="containsErrors" dxfId="2012" priority="873">
      <formula>ISERROR(J211)</formula>
    </cfRule>
  </conditionalFormatting>
  <conditionalFormatting sqref="J211:K211">
    <cfRule type="cellIs" dxfId="2011" priority="872" operator="equal">
      <formula>0</formula>
    </cfRule>
  </conditionalFormatting>
  <conditionalFormatting sqref="I211">
    <cfRule type="containsErrors" dxfId="2010" priority="871">
      <formula>ISERROR(I211)</formula>
    </cfRule>
  </conditionalFormatting>
  <conditionalFormatting sqref="I211">
    <cfRule type="cellIs" dxfId="2009" priority="870" operator="equal">
      <formula>0</formula>
    </cfRule>
  </conditionalFormatting>
  <conditionalFormatting sqref="F209">
    <cfRule type="cellIs" dxfId="2008" priority="869" operator="equal">
      <formula>0</formula>
    </cfRule>
  </conditionalFormatting>
  <conditionalFormatting sqref="F209">
    <cfRule type="containsErrors" dxfId="2007" priority="868">
      <formula>ISERROR(F209)</formula>
    </cfRule>
  </conditionalFormatting>
  <conditionalFormatting sqref="F210">
    <cfRule type="cellIs" dxfId="2006" priority="867" operator="equal">
      <formula>0</formula>
    </cfRule>
  </conditionalFormatting>
  <conditionalFormatting sqref="F210">
    <cfRule type="containsErrors" dxfId="2005" priority="866">
      <formula>ISERROR(F210)</formula>
    </cfRule>
  </conditionalFormatting>
  <conditionalFormatting sqref="F211">
    <cfRule type="cellIs" dxfId="2004" priority="865" operator="equal">
      <formula>0</formula>
    </cfRule>
  </conditionalFormatting>
  <conditionalFormatting sqref="F211">
    <cfRule type="containsErrors" dxfId="2003" priority="864">
      <formula>ISERROR(F211)</formula>
    </cfRule>
  </conditionalFormatting>
  <conditionalFormatting sqref="J208">
    <cfRule type="cellIs" dxfId="2002" priority="862" operator="greaterThanOrEqual">
      <formula>0</formula>
    </cfRule>
    <cfRule type="cellIs" dxfId="2001" priority="863" operator="lessThan">
      <formula>0</formula>
    </cfRule>
  </conditionalFormatting>
  <conditionalFormatting sqref="F240 J239:K240">
    <cfRule type="cellIs" dxfId="2000" priority="861" operator="equal">
      <formula>0</formula>
    </cfRule>
  </conditionalFormatting>
  <conditionalFormatting sqref="F240 J239:K240">
    <cfRule type="containsErrors" dxfId="1999" priority="860">
      <formula>ISERROR(F239)</formula>
    </cfRule>
  </conditionalFormatting>
  <conditionalFormatting sqref="E239:E240">
    <cfRule type="cellIs" dxfId="1998" priority="858" operator="equal">
      <formula>0</formula>
    </cfRule>
    <cfRule type="containsErrors" dxfId="1997" priority="859">
      <formula>ISERROR(E239)</formula>
    </cfRule>
  </conditionalFormatting>
  <conditionalFormatting sqref="J238:K238">
    <cfRule type="containsErrors" dxfId="1996" priority="738">
      <formula>ISERROR(J238)</formula>
    </cfRule>
  </conditionalFormatting>
  <conditionalFormatting sqref="J244:K244">
    <cfRule type="containsErrors" dxfId="1995" priority="732">
      <formula>ISERROR(J244)</formula>
    </cfRule>
  </conditionalFormatting>
  <conditionalFormatting sqref="J244:K244">
    <cfRule type="cellIs" dxfId="1994" priority="731" operator="equal">
      <formula>0</formula>
    </cfRule>
  </conditionalFormatting>
  <conditionalFormatting sqref="C224 D240:E240 R222:T222 G220:G222 G224 E220:E224">
    <cfRule type="cellIs" dxfId="1993" priority="857" operator="equal">
      <formula>0</formula>
    </cfRule>
  </conditionalFormatting>
  <conditionalFormatting sqref="R222:T222 G220:G222 E220:E224">
    <cfRule type="containsErrors" dxfId="1992" priority="856">
      <formula>ISERROR(E220)</formula>
    </cfRule>
  </conditionalFormatting>
  <conditionalFormatting sqref="E228">
    <cfRule type="cellIs" dxfId="1991" priority="854" operator="equal">
      <formula>0</formula>
    </cfRule>
    <cfRule type="containsErrors" dxfId="1990" priority="855">
      <formula>ISERROR(E228)</formula>
    </cfRule>
  </conditionalFormatting>
  <conditionalFormatting sqref="P220:P223">
    <cfRule type="containsErrors" dxfId="1989" priority="853">
      <formula>ISERROR(P220)</formula>
    </cfRule>
  </conditionalFormatting>
  <conditionalFormatting sqref="Q220:Q223">
    <cfRule type="containsErrors" dxfId="1988" priority="852">
      <formula>ISERROR(Q220)</formula>
    </cfRule>
  </conditionalFormatting>
  <conditionalFormatting sqref="P220:Q223">
    <cfRule type="cellIs" dxfId="1987" priority="851" operator="equal">
      <formula>0</formula>
    </cfRule>
  </conditionalFormatting>
  <conditionalFormatting sqref="E234:E235 E237">
    <cfRule type="cellIs" dxfId="1986" priority="849" operator="equal">
      <formula>0</formula>
    </cfRule>
    <cfRule type="containsErrors" dxfId="1985" priority="850">
      <formula>ISERROR(E234)</formula>
    </cfRule>
  </conditionalFormatting>
  <conditionalFormatting sqref="O223">
    <cfRule type="cellIs" dxfId="1984" priority="848" operator="equal">
      <formula>0</formula>
    </cfRule>
  </conditionalFormatting>
  <conditionalFormatting sqref="E240">
    <cfRule type="containsErrors" dxfId="1983" priority="839">
      <formula>ISERROR(E240)</formula>
    </cfRule>
  </conditionalFormatting>
  <conditionalFormatting sqref="E240">
    <cfRule type="containsErrors" dxfId="1982" priority="835">
      <formula>ISERROR(E240)</formula>
    </cfRule>
  </conditionalFormatting>
  <conditionalFormatting sqref="E240">
    <cfRule type="containsErrors" dxfId="1981" priority="838">
      <formula>ISERROR(E240)</formula>
    </cfRule>
  </conditionalFormatting>
  <conditionalFormatting sqref="E240">
    <cfRule type="cellIs" dxfId="1980" priority="822" operator="equal">
      <formula>0</formula>
    </cfRule>
    <cfRule type="containsErrors" dxfId="1979" priority="837">
      <formula>ISERROR(E240)</formula>
    </cfRule>
  </conditionalFormatting>
  <conditionalFormatting sqref="E240">
    <cfRule type="cellIs" dxfId="1978" priority="836" operator="equal">
      <formula>0</formula>
    </cfRule>
  </conditionalFormatting>
  <conditionalFormatting sqref="E240">
    <cfRule type="containsErrors" dxfId="1977" priority="834">
      <formula>ISERROR(E240)</formula>
    </cfRule>
  </conditionalFormatting>
  <conditionalFormatting sqref="E240">
    <cfRule type="containsErrors" dxfId="1976" priority="833">
      <formula>ISERROR(E240)</formula>
    </cfRule>
  </conditionalFormatting>
  <conditionalFormatting sqref="F240">
    <cfRule type="containsErrors" dxfId="1975" priority="828">
      <formula>ISERROR(F240)</formula>
    </cfRule>
  </conditionalFormatting>
  <conditionalFormatting sqref="F240">
    <cfRule type="containsErrors" dxfId="1974" priority="825">
      <formula>ISERROR(F240)</formula>
    </cfRule>
  </conditionalFormatting>
  <conditionalFormatting sqref="F240">
    <cfRule type="containsErrors" dxfId="1973" priority="827">
      <formula>ISERROR(F240)</formula>
    </cfRule>
  </conditionalFormatting>
  <conditionalFormatting sqref="F240">
    <cfRule type="cellIs" dxfId="1972" priority="826" operator="equal">
      <formula>0</formula>
    </cfRule>
  </conditionalFormatting>
  <conditionalFormatting sqref="M223:N223">
    <cfRule type="cellIs" dxfId="1971" priority="820" operator="equal">
      <formula>0</formula>
    </cfRule>
  </conditionalFormatting>
  <conditionalFormatting sqref="C240:D240">
    <cfRule type="cellIs" dxfId="1970" priority="821" operator="equal">
      <formula>0</formula>
    </cfRule>
  </conditionalFormatting>
  <conditionalFormatting sqref="E229">
    <cfRule type="cellIs" dxfId="1969" priority="818" operator="equal">
      <formula>0</formula>
    </cfRule>
    <cfRule type="containsErrors" dxfId="1968" priority="819">
      <formula>ISERROR(E229)</formula>
    </cfRule>
  </conditionalFormatting>
  <conditionalFormatting sqref="E232">
    <cfRule type="cellIs" dxfId="1967" priority="816" operator="equal">
      <formula>0</formula>
    </cfRule>
    <cfRule type="containsErrors" dxfId="1966" priority="817">
      <formula>ISERROR(E232)</formula>
    </cfRule>
  </conditionalFormatting>
  <conditionalFormatting sqref="S220">
    <cfRule type="cellIs" dxfId="1965" priority="814" operator="greaterThanOrEqual">
      <formula>0</formula>
    </cfRule>
    <cfRule type="cellIs" dxfId="1964" priority="815" operator="lessThan">
      <formula>0</formula>
    </cfRule>
  </conditionalFormatting>
  <conditionalFormatting sqref="I221:K224">
    <cfRule type="containsErrors" dxfId="1963" priority="813">
      <formula>ISERROR(I221)</formula>
    </cfRule>
  </conditionalFormatting>
  <conditionalFormatting sqref="I221:K224">
    <cfRule type="cellIs" dxfId="1962" priority="812" operator="equal">
      <formula>0</formula>
    </cfRule>
  </conditionalFormatting>
  <conditionalFormatting sqref="G224">
    <cfRule type="cellIs" dxfId="1961" priority="811" operator="equal">
      <formula>0</formula>
    </cfRule>
  </conditionalFormatting>
  <conditionalFormatting sqref="G224">
    <cfRule type="containsErrors" dxfId="1960" priority="807">
      <formula>ISERROR(G224)</formula>
    </cfRule>
  </conditionalFormatting>
  <conditionalFormatting sqref="G224">
    <cfRule type="containsErrors" dxfId="1959" priority="802">
      <formula>ISERROR(G224)</formula>
    </cfRule>
  </conditionalFormatting>
  <conditionalFormatting sqref="G224">
    <cfRule type="containsErrors" dxfId="1958" priority="810">
      <formula>ISERROR(G224)</formula>
    </cfRule>
  </conditionalFormatting>
  <conditionalFormatting sqref="G224">
    <cfRule type="containsErrors" dxfId="1957" priority="809">
      <formula>ISERROR(G224)</formula>
    </cfRule>
  </conditionalFormatting>
  <conditionalFormatting sqref="G224">
    <cfRule type="cellIs" dxfId="1956" priority="803" operator="equal">
      <formula>0</formula>
    </cfRule>
    <cfRule type="containsErrors" dxfId="1955" priority="804">
      <formula>ISERROR(G224)</formula>
    </cfRule>
    <cfRule type="containsErrors" dxfId="1954" priority="808">
      <formula>ISERROR(G224)</formula>
    </cfRule>
  </conditionalFormatting>
  <conditionalFormatting sqref="G224">
    <cfRule type="containsErrors" dxfId="1953" priority="806">
      <formula>ISERROR(G224)</formula>
    </cfRule>
  </conditionalFormatting>
  <conditionalFormatting sqref="G224">
    <cfRule type="containsErrors" dxfId="1952" priority="805">
      <formula>ISERROR(G224)</formula>
    </cfRule>
  </conditionalFormatting>
  <conditionalFormatting sqref="D224">
    <cfRule type="containsErrors" dxfId="1951" priority="800">
      <formula>ISERROR(D224)</formula>
    </cfRule>
  </conditionalFormatting>
  <conditionalFormatting sqref="D224">
    <cfRule type="containsErrors" dxfId="1950" priority="797">
      <formula>ISERROR(D224)</formula>
    </cfRule>
  </conditionalFormatting>
  <conditionalFormatting sqref="D224">
    <cfRule type="containsErrors" dxfId="1949" priority="799">
      <formula>ISERROR(D224)</formula>
    </cfRule>
  </conditionalFormatting>
  <conditionalFormatting sqref="D224">
    <cfRule type="cellIs" dxfId="1948" priority="798" operator="equal">
      <formula>0</formula>
    </cfRule>
  </conditionalFormatting>
  <conditionalFormatting sqref="J229:K229 J232:K232 J237:K237 J234:K235">
    <cfRule type="containsErrors" dxfId="1947" priority="796">
      <formula>ISERROR(J229)</formula>
    </cfRule>
  </conditionalFormatting>
  <conditionalFormatting sqref="J229:K229 J232:K232 J237:K237 J234:K235">
    <cfRule type="cellIs" dxfId="1946" priority="795" operator="equal">
      <formula>0</formula>
    </cfRule>
  </conditionalFormatting>
  <conditionalFormatting sqref="R221:T221">
    <cfRule type="cellIs" dxfId="1945" priority="792" operator="equal">
      <formula>0</formula>
    </cfRule>
  </conditionalFormatting>
  <conditionalFormatting sqref="R221:T221">
    <cfRule type="containsErrors" dxfId="1944" priority="791">
      <formula>ISERROR(R221)</formula>
    </cfRule>
  </conditionalFormatting>
  <conditionalFormatting sqref="I220:K220">
    <cfRule type="containsErrors" dxfId="1943" priority="790">
      <formula>ISERROR(I220)</formula>
    </cfRule>
  </conditionalFormatting>
  <conditionalFormatting sqref="I220:K220">
    <cfRule type="cellIs" dxfId="1942" priority="789" operator="equal">
      <formula>0</formula>
    </cfRule>
  </conditionalFormatting>
  <conditionalFormatting sqref="G227:H240">
    <cfRule type="cellIs" dxfId="1941" priority="788" operator="equal">
      <formula>0</formula>
    </cfRule>
  </conditionalFormatting>
  <conditionalFormatting sqref="G227:H240">
    <cfRule type="containsErrors" dxfId="1940" priority="787">
      <formula>ISERROR(G227)</formula>
    </cfRule>
  </conditionalFormatting>
  <conditionalFormatting sqref="E227">
    <cfRule type="cellIs" dxfId="1939" priority="785" operator="equal">
      <formula>0</formula>
    </cfRule>
    <cfRule type="containsErrors" dxfId="1938" priority="786">
      <formula>ISERROR(E227)</formula>
    </cfRule>
  </conditionalFormatting>
  <conditionalFormatting sqref="J227">
    <cfRule type="cellIs" dxfId="1937" priority="783" operator="greaterThanOrEqual">
      <formula>0</formula>
    </cfRule>
    <cfRule type="cellIs" dxfId="1936" priority="784" operator="lessThan">
      <formula>0</formula>
    </cfRule>
  </conditionalFormatting>
  <conditionalFormatting sqref="E231">
    <cfRule type="cellIs" dxfId="1935" priority="779" operator="equal">
      <formula>0</formula>
    </cfRule>
    <cfRule type="containsErrors" dxfId="1934" priority="780">
      <formula>ISERROR(E231)</formula>
    </cfRule>
  </conditionalFormatting>
  <conditionalFormatting sqref="J231:K231">
    <cfRule type="containsErrors" dxfId="1933" priority="778">
      <formula>ISERROR(J231)</formula>
    </cfRule>
  </conditionalFormatting>
  <conditionalFormatting sqref="J231:K231">
    <cfRule type="cellIs" dxfId="1932" priority="777" operator="equal">
      <formula>0</formula>
    </cfRule>
  </conditionalFormatting>
  <conditionalFormatting sqref="I231">
    <cfRule type="containsErrors" dxfId="1931" priority="776">
      <formula>ISERROR(I231)</formula>
    </cfRule>
  </conditionalFormatting>
  <conditionalFormatting sqref="I231">
    <cfRule type="cellIs" dxfId="1930" priority="775" operator="equal">
      <formula>0</formula>
    </cfRule>
  </conditionalFormatting>
  <conditionalFormatting sqref="I229 I232 I240">
    <cfRule type="containsErrors" dxfId="1929" priority="774">
      <formula>ISERROR(I229)</formula>
    </cfRule>
  </conditionalFormatting>
  <conditionalFormatting sqref="I229 I232 I240">
    <cfRule type="cellIs" dxfId="1928" priority="773" operator="equal">
      <formula>0</formula>
    </cfRule>
  </conditionalFormatting>
  <conditionalFormatting sqref="I235 I239">
    <cfRule type="containsErrors" dxfId="1927" priority="772">
      <formula>ISERROR(I235)</formula>
    </cfRule>
  </conditionalFormatting>
  <conditionalFormatting sqref="I235 I239">
    <cfRule type="cellIs" dxfId="1926" priority="771" operator="equal">
      <formula>0</formula>
    </cfRule>
  </conditionalFormatting>
  <conditionalFormatting sqref="I234 I237">
    <cfRule type="containsErrors" dxfId="1925" priority="770">
      <formula>ISERROR(I234)</formula>
    </cfRule>
  </conditionalFormatting>
  <conditionalFormatting sqref="I234 I237">
    <cfRule type="cellIs" dxfId="1924" priority="769" operator="equal">
      <formula>0</formula>
    </cfRule>
  </conditionalFormatting>
  <conditionalFormatting sqref="E243:E246">
    <cfRule type="cellIs" dxfId="1923" priority="768" operator="equal">
      <formula>0</formula>
    </cfRule>
  </conditionalFormatting>
  <conditionalFormatting sqref="E243:E246">
    <cfRule type="containsErrors" dxfId="1922" priority="767">
      <formula>ISERROR(E243)</formula>
    </cfRule>
  </conditionalFormatting>
  <conditionalFormatting sqref="E236">
    <cfRule type="cellIs" dxfId="1921" priority="763" operator="equal">
      <formula>0</formula>
    </cfRule>
    <cfRule type="containsErrors" dxfId="1920" priority="764">
      <formula>ISERROR(E236)</formula>
    </cfRule>
  </conditionalFormatting>
  <conditionalFormatting sqref="J236:K236">
    <cfRule type="containsErrors" dxfId="1919" priority="762">
      <formula>ISERROR(J236)</formula>
    </cfRule>
  </conditionalFormatting>
  <conditionalFormatting sqref="J236:K236">
    <cfRule type="cellIs" dxfId="1918" priority="761" operator="equal">
      <formula>0</formula>
    </cfRule>
  </conditionalFormatting>
  <conditionalFormatting sqref="I236">
    <cfRule type="containsErrors" dxfId="1917" priority="760">
      <formula>ISERROR(I236)</formula>
    </cfRule>
  </conditionalFormatting>
  <conditionalFormatting sqref="I236">
    <cfRule type="cellIs" dxfId="1916" priority="759" operator="equal">
      <formula>0</formula>
    </cfRule>
  </conditionalFormatting>
  <conditionalFormatting sqref="E230">
    <cfRule type="cellIs" dxfId="1915" priority="755" operator="equal">
      <formula>0</formula>
    </cfRule>
    <cfRule type="containsErrors" dxfId="1914" priority="756">
      <formula>ISERROR(E230)</formula>
    </cfRule>
  </conditionalFormatting>
  <conditionalFormatting sqref="J230:K230">
    <cfRule type="containsErrors" dxfId="1913" priority="754">
      <formula>ISERROR(J230)</formula>
    </cfRule>
  </conditionalFormatting>
  <conditionalFormatting sqref="J230:K230">
    <cfRule type="cellIs" dxfId="1912" priority="753" operator="equal">
      <formula>0</formula>
    </cfRule>
  </conditionalFormatting>
  <conditionalFormatting sqref="I230">
    <cfRule type="containsErrors" dxfId="1911" priority="752">
      <formula>ISERROR(I230)</formula>
    </cfRule>
  </conditionalFormatting>
  <conditionalFormatting sqref="I230">
    <cfRule type="cellIs" dxfId="1910" priority="751" operator="equal">
      <formula>0</formula>
    </cfRule>
  </conditionalFormatting>
  <conditionalFormatting sqref="E233">
    <cfRule type="cellIs" dxfId="1909" priority="747" operator="equal">
      <formula>0</formula>
    </cfRule>
    <cfRule type="containsErrors" dxfId="1908" priority="748">
      <formula>ISERROR(E233)</formula>
    </cfRule>
  </conditionalFormatting>
  <conditionalFormatting sqref="J233:K233">
    <cfRule type="containsErrors" dxfId="1907" priority="746">
      <formula>ISERROR(J233)</formula>
    </cfRule>
  </conditionalFormatting>
  <conditionalFormatting sqref="J233:K233">
    <cfRule type="cellIs" dxfId="1906" priority="745" operator="equal">
      <formula>0</formula>
    </cfRule>
  </conditionalFormatting>
  <conditionalFormatting sqref="I233">
    <cfRule type="containsErrors" dxfId="1905" priority="744">
      <formula>ISERROR(I233)</formula>
    </cfRule>
  </conditionalFormatting>
  <conditionalFormatting sqref="I233">
    <cfRule type="cellIs" dxfId="1904" priority="743" operator="equal">
      <formula>0</formula>
    </cfRule>
  </conditionalFormatting>
  <conditionalFormatting sqref="E238">
    <cfRule type="cellIs" dxfId="1903" priority="739" operator="equal">
      <formula>0</formula>
    </cfRule>
    <cfRule type="containsErrors" dxfId="1902" priority="740">
      <formula>ISERROR(E238)</formula>
    </cfRule>
  </conditionalFormatting>
  <conditionalFormatting sqref="J238:K238">
    <cfRule type="cellIs" dxfId="1901" priority="737" operator="equal">
      <formula>0</formula>
    </cfRule>
  </conditionalFormatting>
  <conditionalFormatting sqref="I238">
    <cfRule type="containsErrors" dxfId="1900" priority="736">
      <formula>ISERROR(I238)</formula>
    </cfRule>
  </conditionalFormatting>
  <conditionalFormatting sqref="I238">
    <cfRule type="cellIs" dxfId="1899" priority="735" operator="equal">
      <formula>0</formula>
    </cfRule>
  </conditionalFormatting>
  <conditionalFormatting sqref="G244:H244">
    <cfRule type="cellIs" dxfId="1898" priority="734" operator="equal">
      <formula>0</formula>
    </cfRule>
  </conditionalFormatting>
  <conditionalFormatting sqref="G244:H244">
    <cfRule type="containsErrors" dxfId="1897" priority="733">
      <formula>ISERROR(G244)</formula>
    </cfRule>
  </conditionalFormatting>
  <conditionalFormatting sqref="I244">
    <cfRule type="containsErrors" dxfId="1896" priority="730">
      <formula>ISERROR(I244)</formula>
    </cfRule>
  </conditionalFormatting>
  <conditionalFormatting sqref="I244">
    <cfRule type="cellIs" dxfId="1895" priority="729" operator="equal">
      <formula>0</formula>
    </cfRule>
  </conditionalFormatting>
  <conditionalFormatting sqref="G245:H245">
    <cfRule type="cellIs" dxfId="1894" priority="728" operator="equal">
      <formula>0</formula>
    </cfRule>
  </conditionalFormatting>
  <conditionalFormatting sqref="G245:H245">
    <cfRule type="containsErrors" dxfId="1893" priority="727">
      <formula>ISERROR(G245)</formula>
    </cfRule>
  </conditionalFormatting>
  <conditionalFormatting sqref="J245:K245">
    <cfRule type="containsErrors" dxfId="1892" priority="726">
      <formula>ISERROR(J245)</formula>
    </cfRule>
  </conditionalFormatting>
  <conditionalFormatting sqref="J245:K245">
    <cfRule type="cellIs" dxfId="1891" priority="725" operator="equal">
      <formula>0</formula>
    </cfRule>
  </conditionalFormatting>
  <conditionalFormatting sqref="I245">
    <cfRule type="containsErrors" dxfId="1890" priority="724">
      <formula>ISERROR(I245)</formula>
    </cfRule>
  </conditionalFormatting>
  <conditionalFormatting sqref="I245">
    <cfRule type="cellIs" dxfId="1889" priority="723" operator="equal">
      <formula>0</formula>
    </cfRule>
  </conditionalFormatting>
  <conditionalFormatting sqref="G246:H246">
    <cfRule type="cellIs" dxfId="1888" priority="722" operator="equal">
      <formula>0</formula>
    </cfRule>
  </conditionalFormatting>
  <conditionalFormatting sqref="G246:H246">
    <cfRule type="containsErrors" dxfId="1887" priority="721">
      <formula>ISERROR(G246)</formula>
    </cfRule>
  </conditionalFormatting>
  <conditionalFormatting sqref="J246:K246">
    <cfRule type="containsErrors" dxfId="1886" priority="720">
      <formula>ISERROR(J246)</formula>
    </cfRule>
  </conditionalFormatting>
  <conditionalFormatting sqref="J246:K246">
    <cfRule type="cellIs" dxfId="1885" priority="719" operator="equal">
      <formula>0</formula>
    </cfRule>
  </conditionalFormatting>
  <conditionalFormatting sqref="I246">
    <cfRule type="containsErrors" dxfId="1884" priority="718">
      <formula>ISERROR(I246)</formula>
    </cfRule>
  </conditionalFormatting>
  <conditionalFormatting sqref="I246">
    <cfRule type="cellIs" dxfId="1883" priority="717" operator="equal">
      <formula>0</formula>
    </cfRule>
  </conditionalFormatting>
  <conditionalFormatting sqref="F244">
    <cfRule type="cellIs" dxfId="1882" priority="716" operator="equal">
      <formula>0</formula>
    </cfRule>
  </conditionalFormatting>
  <conditionalFormatting sqref="F244">
    <cfRule type="containsErrors" dxfId="1881" priority="715">
      <formula>ISERROR(F244)</formula>
    </cfRule>
  </conditionalFormatting>
  <conditionalFormatting sqref="F245">
    <cfRule type="cellIs" dxfId="1880" priority="714" operator="equal">
      <formula>0</formula>
    </cfRule>
  </conditionalFormatting>
  <conditionalFormatting sqref="F245">
    <cfRule type="containsErrors" dxfId="1879" priority="713">
      <formula>ISERROR(F245)</formula>
    </cfRule>
  </conditionalFormatting>
  <conditionalFormatting sqref="F246">
    <cfRule type="cellIs" dxfId="1878" priority="712" operator="equal">
      <formula>0</formula>
    </cfRule>
  </conditionalFormatting>
  <conditionalFormatting sqref="F246">
    <cfRule type="containsErrors" dxfId="1877" priority="711">
      <formula>ISERROR(F246)</formula>
    </cfRule>
  </conditionalFormatting>
  <conditionalFormatting sqref="J243">
    <cfRule type="cellIs" dxfId="1876" priority="709" operator="greaterThanOrEqual">
      <formula>0</formula>
    </cfRule>
    <cfRule type="cellIs" dxfId="1875" priority="710" operator="lessThan">
      <formula>0</formula>
    </cfRule>
  </conditionalFormatting>
  <conditionalFormatting sqref="F275 J274:K275">
    <cfRule type="cellIs" dxfId="1874" priority="708" operator="equal">
      <formula>0</formula>
    </cfRule>
  </conditionalFormatting>
  <conditionalFormatting sqref="F275 J274:K275">
    <cfRule type="containsErrors" dxfId="1873" priority="707">
      <formula>ISERROR(F274)</formula>
    </cfRule>
  </conditionalFormatting>
  <conditionalFormatting sqref="E274:E275">
    <cfRule type="cellIs" dxfId="1872" priority="705" operator="equal">
      <formula>0</formula>
    </cfRule>
    <cfRule type="containsErrors" dxfId="1871" priority="706">
      <formula>ISERROR(E274)</formula>
    </cfRule>
  </conditionalFormatting>
  <conditionalFormatting sqref="J273:K273">
    <cfRule type="containsErrors" dxfId="1870" priority="585">
      <formula>ISERROR(J273)</formula>
    </cfRule>
  </conditionalFormatting>
  <conditionalFormatting sqref="J279:K279">
    <cfRule type="containsErrors" dxfId="1869" priority="579">
      <formula>ISERROR(J279)</formula>
    </cfRule>
  </conditionalFormatting>
  <conditionalFormatting sqref="J279:K279">
    <cfRule type="cellIs" dxfId="1868" priority="578" operator="equal">
      <formula>0</formula>
    </cfRule>
  </conditionalFormatting>
  <conditionalFormatting sqref="C259 D275:E275 R257:T257 G255:G257 G259 E255:E259">
    <cfRule type="cellIs" dxfId="1867" priority="704" operator="equal">
      <formula>0</formula>
    </cfRule>
  </conditionalFormatting>
  <conditionalFormatting sqref="R257:T257 G255:G257 E255:E259">
    <cfRule type="containsErrors" dxfId="1866" priority="703">
      <formula>ISERROR(E255)</formula>
    </cfRule>
  </conditionalFormatting>
  <conditionalFormatting sqref="E263">
    <cfRule type="cellIs" dxfId="1865" priority="701" operator="equal">
      <formula>0</formula>
    </cfRule>
    <cfRule type="containsErrors" dxfId="1864" priority="702">
      <formula>ISERROR(E263)</formula>
    </cfRule>
  </conditionalFormatting>
  <conditionalFormatting sqref="P255:P258">
    <cfRule type="containsErrors" dxfId="1863" priority="700">
      <formula>ISERROR(P255)</formula>
    </cfRule>
  </conditionalFormatting>
  <conditionalFormatting sqref="Q255:Q258">
    <cfRule type="containsErrors" dxfId="1862" priority="699">
      <formula>ISERROR(Q255)</formula>
    </cfRule>
  </conditionalFormatting>
  <conditionalFormatting sqref="P255:Q258">
    <cfRule type="cellIs" dxfId="1861" priority="698" operator="equal">
      <formula>0</formula>
    </cfRule>
  </conditionalFormatting>
  <conditionalFormatting sqref="E269:E270 E272">
    <cfRule type="cellIs" dxfId="1860" priority="696" operator="equal">
      <formula>0</formula>
    </cfRule>
    <cfRule type="containsErrors" dxfId="1859" priority="697">
      <formula>ISERROR(E269)</formula>
    </cfRule>
  </conditionalFormatting>
  <conditionalFormatting sqref="O258">
    <cfRule type="cellIs" dxfId="1858" priority="695" operator="equal">
      <formula>0</formula>
    </cfRule>
  </conditionalFormatting>
  <conditionalFormatting sqref="E275">
    <cfRule type="containsErrors" dxfId="1857" priority="686">
      <formula>ISERROR(E275)</formula>
    </cfRule>
  </conditionalFormatting>
  <conditionalFormatting sqref="E275">
    <cfRule type="containsErrors" dxfId="1856" priority="682">
      <formula>ISERROR(E275)</formula>
    </cfRule>
  </conditionalFormatting>
  <conditionalFormatting sqref="E275">
    <cfRule type="containsErrors" dxfId="1855" priority="685">
      <formula>ISERROR(E275)</formula>
    </cfRule>
  </conditionalFormatting>
  <conditionalFormatting sqref="E275">
    <cfRule type="cellIs" dxfId="1854" priority="669" operator="equal">
      <formula>0</formula>
    </cfRule>
    <cfRule type="containsErrors" dxfId="1853" priority="684">
      <formula>ISERROR(E275)</formula>
    </cfRule>
  </conditionalFormatting>
  <conditionalFormatting sqref="E275">
    <cfRule type="cellIs" dxfId="1852" priority="683" operator="equal">
      <formula>0</formula>
    </cfRule>
  </conditionalFormatting>
  <conditionalFormatting sqref="E275">
    <cfRule type="containsErrors" dxfId="1851" priority="681">
      <formula>ISERROR(E275)</formula>
    </cfRule>
  </conditionalFormatting>
  <conditionalFormatting sqref="E275">
    <cfRule type="containsErrors" dxfId="1850" priority="680">
      <formula>ISERROR(E275)</formula>
    </cfRule>
  </conditionalFormatting>
  <conditionalFormatting sqref="F275">
    <cfRule type="containsErrors" dxfId="1849" priority="675">
      <formula>ISERROR(F275)</formula>
    </cfRule>
  </conditionalFormatting>
  <conditionalFormatting sqref="F275">
    <cfRule type="containsErrors" dxfId="1848" priority="672">
      <formula>ISERROR(F275)</formula>
    </cfRule>
  </conditionalFormatting>
  <conditionalFormatting sqref="F275">
    <cfRule type="containsErrors" dxfId="1847" priority="674">
      <formula>ISERROR(F275)</formula>
    </cfRule>
  </conditionalFormatting>
  <conditionalFormatting sqref="F275">
    <cfRule type="cellIs" dxfId="1846" priority="673" operator="equal">
      <formula>0</formula>
    </cfRule>
  </conditionalFormatting>
  <conditionalFormatting sqref="M258:N258">
    <cfRule type="cellIs" dxfId="1845" priority="667" operator="equal">
      <formula>0</formula>
    </cfRule>
  </conditionalFormatting>
  <conditionalFormatting sqref="C275:D275">
    <cfRule type="cellIs" dxfId="1844" priority="668" operator="equal">
      <formula>0</formula>
    </cfRule>
  </conditionalFormatting>
  <conditionalFormatting sqref="E264">
    <cfRule type="cellIs" dxfId="1843" priority="665" operator="equal">
      <formula>0</formula>
    </cfRule>
    <cfRule type="containsErrors" dxfId="1842" priority="666">
      <formula>ISERROR(E264)</formula>
    </cfRule>
  </conditionalFormatting>
  <conditionalFormatting sqref="E267">
    <cfRule type="cellIs" dxfId="1841" priority="663" operator="equal">
      <formula>0</formula>
    </cfRule>
    <cfRule type="containsErrors" dxfId="1840" priority="664">
      <formula>ISERROR(E267)</formula>
    </cfRule>
  </conditionalFormatting>
  <conditionalFormatting sqref="S255">
    <cfRule type="cellIs" dxfId="1839" priority="661" operator="greaterThanOrEqual">
      <formula>0</formula>
    </cfRule>
    <cfRule type="cellIs" dxfId="1838" priority="662" operator="lessThan">
      <formula>0</formula>
    </cfRule>
  </conditionalFormatting>
  <conditionalFormatting sqref="I256:K259">
    <cfRule type="containsErrors" dxfId="1837" priority="660">
      <formula>ISERROR(I256)</formula>
    </cfRule>
  </conditionalFormatting>
  <conditionalFormatting sqref="I256:K259">
    <cfRule type="cellIs" dxfId="1836" priority="659" operator="equal">
      <formula>0</formula>
    </cfRule>
  </conditionalFormatting>
  <conditionalFormatting sqref="G259">
    <cfRule type="cellIs" dxfId="1835" priority="658" operator="equal">
      <formula>0</formula>
    </cfRule>
  </conditionalFormatting>
  <conditionalFormatting sqref="G259">
    <cfRule type="containsErrors" dxfId="1834" priority="654">
      <formula>ISERROR(G259)</formula>
    </cfRule>
  </conditionalFormatting>
  <conditionalFormatting sqref="G259">
    <cfRule type="containsErrors" dxfId="1833" priority="649">
      <formula>ISERROR(G259)</formula>
    </cfRule>
  </conditionalFormatting>
  <conditionalFormatting sqref="G259">
    <cfRule type="containsErrors" dxfId="1832" priority="657">
      <formula>ISERROR(G259)</formula>
    </cfRule>
  </conditionalFormatting>
  <conditionalFormatting sqref="G259">
    <cfRule type="containsErrors" dxfId="1831" priority="656">
      <formula>ISERROR(G259)</formula>
    </cfRule>
  </conditionalFormatting>
  <conditionalFormatting sqref="G259">
    <cfRule type="cellIs" dxfId="1830" priority="650" operator="equal">
      <formula>0</formula>
    </cfRule>
    <cfRule type="containsErrors" dxfId="1829" priority="651">
      <formula>ISERROR(G259)</formula>
    </cfRule>
    <cfRule type="containsErrors" dxfId="1828" priority="655">
      <formula>ISERROR(G259)</formula>
    </cfRule>
  </conditionalFormatting>
  <conditionalFormatting sqref="G259">
    <cfRule type="containsErrors" dxfId="1827" priority="653">
      <formula>ISERROR(G259)</formula>
    </cfRule>
  </conditionalFormatting>
  <conditionalFormatting sqref="G259">
    <cfRule type="containsErrors" dxfId="1826" priority="652">
      <formula>ISERROR(G259)</formula>
    </cfRule>
  </conditionalFormatting>
  <conditionalFormatting sqref="D259">
    <cfRule type="containsErrors" dxfId="1825" priority="647">
      <formula>ISERROR(D259)</formula>
    </cfRule>
  </conditionalFormatting>
  <conditionalFormatting sqref="D259">
    <cfRule type="containsErrors" dxfId="1824" priority="644">
      <formula>ISERROR(D259)</formula>
    </cfRule>
  </conditionalFormatting>
  <conditionalFormatting sqref="D259">
    <cfRule type="containsErrors" dxfId="1823" priority="646">
      <formula>ISERROR(D259)</formula>
    </cfRule>
  </conditionalFormatting>
  <conditionalFormatting sqref="D259">
    <cfRule type="cellIs" dxfId="1822" priority="645" operator="equal">
      <formula>0</formula>
    </cfRule>
  </conditionalFormatting>
  <conditionalFormatting sqref="J264:K264 J267:K267 J272:K272 J269:K270">
    <cfRule type="containsErrors" dxfId="1821" priority="643">
      <formula>ISERROR(J264)</formula>
    </cfRule>
  </conditionalFormatting>
  <conditionalFormatting sqref="J264:K264 J267:K267 J272:K272 J269:K270">
    <cfRule type="cellIs" dxfId="1820" priority="642" operator="equal">
      <formula>0</formula>
    </cfRule>
  </conditionalFormatting>
  <conditionalFormatting sqref="R256:T256">
    <cfRule type="cellIs" dxfId="1819" priority="639" operator="equal">
      <formula>0</formula>
    </cfRule>
  </conditionalFormatting>
  <conditionalFormatting sqref="R256:T256">
    <cfRule type="containsErrors" dxfId="1818" priority="638">
      <formula>ISERROR(R256)</formula>
    </cfRule>
  </conditionalFormatting>
  <conditionalFormatting sqref="I255:K255">
    <cfRule type="containsErrors" dxfId="1817" priority="637">
      <formula>ISERROR(I255)</formula>
    </cfRule>
  </conditionalFormatting>
  <conditionalFormatting sqref="I255:K255">
    <cfRule type="cellIs" dxfId="1816" priority="636" operator="equal">
      <formula>0</formula>
    </cfRule>
  </conditionalFormatting>
  <conditionalFormatting sqref="G262:H275">
    <cfRule type="cellIs" dxfId="1815" priority="635" operator="equal">
      <formula>0</formula>
    </cfRule>
  </conditionalFormatting>
  <conditionalFormatting sqref="G262:H275">
    <cfRule type="containsErrors" dxfId="1814" priority="634">
      <formula>ISERROR(G262)</formula>
    </cfRule>
  </conditionalFormatting>
  <conditionalFormatting sqref="E262">
    <cfRule type="cellIs" dxfId="1813" priority="632" operator="equal">
      <formula>0</formula>
    </cfRule>
    <cfRule type="containsErrors" dxfId="1812" priority="633">
      <formula>ISERROR(E262)</formula>
    </cfRule>
  </conditionalFormatting>
  <conditionalFormatting sqref="J262">
    <cfRule type="cellIs" dxfId="1811" priority="630" operator="greaterThanOrEqual">
      <formula>0</formula>
    </cfRule>
    <cfRule type="cellIs" dxfId="1810" priority="631" operator="lessThan">
      <formula>0</formula>
    </cfRule>
  </conditionalFormatting>
  <conditionalFormatting sqref="E266">
    <cfRule type="cellIs" dxfId="1809" priority="626" operator="equal">
      <formula>0</formula>
    </cfRule>
    <cfRule type="containsErrors" dxfId="1808" priority="627">
      <formula>ISERROR(E266)</formula>
    </cfRule>
  </conditionalFormatting>
  <conditionalFormatting sqref="J266:K266">
    <cfRule type="containsErrors" dxfId="1807" priority="625">
      <formula>ISERROR(J266)</formula>
    </cfRule>
  </conditionalFormatting>
  <conditionalFormatting sqref="J266:K266">
    <cfRule type="cellIs" dxfId="1806" priority="624" operator="equal">
      <formula>0</formula>
    </cfRule>
  </conditionalFormatting>
  <conditionalFormatting sqref="I266">
    <cfRule type="containsErrors" dxfId="1805" priority="623">
      <formula>ISERROR(I266)</formula>
    </cfRule>
  </conditionalFormatting>
  <conditionalFormatting sqref="I266">
    <cfRule type="cellIs" dxfId="1804" priority="622" operator="equal">
      <formula>0</formula>
    </cfRule>
  </conditionalFormatting>
  <conditionalFormatting sqref="I264 I267 I275">
    <cfRule type="containsErrors" dxfId="1803" priority="621">
      <formula>ISERROR(I264)</formula>
    </cfRule>
  </conditionalFormatting>
  <conditionalFormatting sqref="I264 I267 I275">
    <cfRule type="cellIs" dxfId="1802" priority="620" operator="equal">
      <formula>0</formula>
    </cfRule>
  </conditionalFormatting>
  <conditionalFormatting sqref="I270 I274">
    <cfRule type="containsErrors" dxfId="1801" priority="619">
      <formula>ISERROR(I270)</formula>
    </cfRule>
  </conditionalFormatting>
  <conditionalFormatting sqref="I270 I274">
    <cfRule type="cellIs" dxfId="1800" priority="618" operator="equal">
      <formula>0</formula>
    </cfRule>
  </conditionalFormatting>
  <conditionalFormatting sqref="I269 I272">
    <cfRule type="containsErrors" dxfId="1799" priority="617">
      <formula>ISERROR(I269)</formula>
    </cfRule>
  </conditionalFormatting>
  <conditionalFormatting sqref="I269 I272">
    <cfRule type="cellIs" dxfId="1798" priority="616" operator="equal">
      <formula>0</formula>
    </cfRule>
  </conditionalFormatting>
  <conditionalFormatting sqref="E278:E281">
    <cfRule type="cellIs" dxfId="1797" priority="615" operator="equal">
      <formula>0</formula>
    </cfRule>
  </conditionalFormatting>
  <conditionalFormatting sqref="E278:E281">
    <cfRule type="containsErrors" dxfId="1796" priority="614">
      <formula>ISERROR(E278)</formula>
    </cfRule>
  </conditionalFormatting>
  <conditionalFormatting sqref="E271">
    <cfRule type="cellIs" dxfId="1795" priority="610" operator="equal">
      <formula>0</formula>
    </cfRule>
    <cfRule type="containsErrors" dxfId="1794" priority="611">
      <formula>ISERROR(E271)</formula>
    </cfRule>
  </conditionalFormatting>
  <conditionalFormatting sqref="J271:K271">
    <cfRule type="containsErrors" dxfId="1793" priority="609">
      <formula>ISERROR(J271)</formula>
    </cfRule>
  </conditionalFormatting>
  <conditionalFormatting sqref="J271:K271">
    <cfRule type="cellIs" dxfId="1792" priority="608" operator="equal">
      <formula>0</formula>
    </cfRule>
  </conditionalFormatting>
  <conditionalFormatting sqref="I271">
    <cfRule type="containsErrors" dxfId="1791" priority="607">
      <formula>ISERROR(I271)</formula>
    </cfRule>
  </conditionalFormatting>
  <conditionalFormatting sqref="I271">
    <cfRule type="cellIs" dxfId="1790" priority="606" operator="equal">
      <formula>0</formula>
    </cfRule>
  </conditionalFormatting>
  <conditionalFormatting sqref="E265">
    <cfRule type="cellIs" dxfId="1789" priority="602" operator="equal">
      <formula>0</formula>
    </cfRule>
    <cfRule type="containsErrors" dxfId="1788" priority="603">
      <formula>ISERROR(E265)</formula>
    </cfRule>
  </conditionalFormatting>
  <conditionalFormatting sqref="J265:K265">
    <cfRule type="containsErrors" dxfId="1787" priority="601">
      <formula>ISERROR(J265)</formula>
    </cfRule>
  </conditionalFormatting>
  <conditionalFormatting sqref="J265:K265">
    <cfRule type="cellIs" dxfId="1786" priority="600" operator="equal">
      <formula>0</formula>
    </cfRule>
  </conditionalFormatting>
  <conditionalFormatting sqref="I265">
    <cfRule type="containsErrors" dxfId="1785" priority="599">
      <formula>ISERROR(I265)</formula>
    </cfRule>
  </conditionalFormatting>
  <conditionalFormatting sqref="I265">
    <cfRule type="cellIs" dxfId="1784" priority="598" operator="equal">
      <formula>0</formula>
    </cfRule>
  </conditionalFormatting>
  <conditionalFormatting sqref="E268">
    <cfRule type="cellIs" dxfId="1783" priority="594" operator="equal">
      <formula>0</formula>
    </cfRule>
    <cfRule type="containsErrors" dxfId="1782" priority="595">
      <formula>ISERROR(E268)</formula>
    </cfRule>
  </conditionalFormatting>
  <conditionalFormatting sqref="J268:K268">
    <cfRule type="containsErrors" dxfId="1781" priority="593">
      <formula>ISERROR(J268)</formula>
    </cfRule>
  </conditionalFormatting>
  <conditionalFormatting sqref="J268:K268">
    <cfRule type="cellIs" dxfId="1780" priority="592" operator="equal">
      <formula>0</formula>
    </cfRule>
  </conditionalFormatting>
  <conditionalFormatting sqref="I268">
    <cfRule type="containsErrors" dxfId="1779" priority="591">
      <formula>ISERROR(I268)</formula>
    </cfRule>
  </conditionalFormatting>
  <conditionalFormatting sqref="I268">
    <cfRule type="cellIs" dxfId="1778" priority="590" operator="equal">
      <formula>0</formula>
    </cfRule>
  </conditionalFormatting>
  <conditionalFormatting sqref="E273">
    <cfRule type="cellIs" dxfId="1777" priority="586" operator="equal">
      <formula>0</formula>
    </cfRule>
    <cfRule type="containsErrors" dxfId="1776" priority="587">
      <formula>ISERROR(E273)</formula>
    </cfRule>
  </conditionalFormatting>
  <conditionalFormatting sqref="J273:K273">
    <cfRule type="cellIs" dxfId="1775" priority="584" operator="equal">
      <formula>0</formula>
    </cfRule>
  </conditionalFormatting>
  <conditionalFormatting sqref="I273">
    <cfRule type="containsErrors" dxfId="1774" priority="583">
      <formula>ISERROR(I273)</formula>
    </cfRule>
  </conditionalFormatting>
  <conditionalFormatting sqref="I273">
    <cfRule type="cellIs" dxfId="1773" priority="582" operator="equal">
      <formula>0</formula>
    </cfRule>
  </conditionalFormatting>
  <conditionalFormatting sqref="G279:H279">
    <cfRule type="cellIs" dxfId="1772" priority="581" operator="equal">
      <formula>0</formula>
    </cfRule>
  </conditionalFormatting>
  <conditionalFormatting sqref="G279:H279">
    <cfRule type="containsErrors" dxfId="1771" priority="580">
      <formula>ISERROR(G279)</formula>
    </cfRule>
  </conditionalFormatting>
  <conditionalFormatting sqref="I279">
    <cfRule type="containsErrors" dxfId="1770" priority="577">
      <formula>ISERROR(I279)</formula>
    </cfRule>
  </conditionalFormatting>
  <conditionalFormatting sqref="I279">
    <cfRule type="cellIs" dxfId="1769" priority="576" operator="equal">
      <formula>0</formula>
    </cfRule>
  </conditionalFormatting>
  <conditionalFormatting sqref="G280:H280">
    <cfRule type="cellIs" dxfId="1768" priority="575" operator="equal">
      <formula>0</formula>
    </cfRule>
  </conditionalFormatting>
  <conditionalFormatting sqref="G280:H280">
    <cfRule type="containsErrors" dxfId="1767" priority="574">
      <formula>ISERROR(G280)</formula>
    </cfRule>
  </conditionalFormatting>
  <conditionalFormatting sqref="J280:K280">
    <cfRule type="containsErrors" dxfId="1766" priority="573">
      <formula>ISERROR(J280)</formula>
    </cfRule>
  </conditionalFormatting>
  <conditionalFormatting sqref="J280:K280">
    <cfRule type="cellIs" dxfId="1765" priority="572" operator="equal">
      <formula>0</formula>
    </cfRule>
  </conditionalFormatting>
  <conditionalFormatting sqref="I280">
    <cfRule type="containsErrors" dxfId="1764" priority="571">
      <formula>ISERROR(I280)</formula>
    </cfRule>
  </conditionalFormatting>
  <conditionalFormatting sqref="I280">
    <cfRule type="cellIs" dxfId="1763" priority="570" operator="equal">
      <formula>0</formula>
    </cfRule>
  </conditionalFormatting>
  <conditionalFormatting sqref="G281:H281">
    <cfRule type="cellIs" dxfId="1762" priority="569" operator="equal">
      <formula>0</formula>
    </cfRule>
  </conditionalFormatting>
  <conditionalFormatting sqref="G281:H281">
    <cfRule type="containsErrors" dxfId="1761" priority="568">
      <formula>ISERROR(G281)</formula>
    </cfRule>
  </conditionalFormatting>
  <conditionalFormatting sqref="J281:K281">
    <cfRule type="containsErrors" dxfId="1760" priority="567">
      <formula>ISERROR(J281)</formula>
    </cfRule>
  </conditionalFormatting>
  <conditionalFormatting sqref="J281:K281">
    <cfRule type="cellIs" dxfId="1759" priority="566" operator="equal">
      <formula>0</formula>
    </cfRule>
  </conditionalFormatting>
  <conditionalFormatting sqref="I281">
    <cfRule type="containsErrors" dxfId="1758" priority="565">
      <formula>ISERROR(I281)</formula>
    </cfRule>
  </conditionalFormatting>
  <conditionalFormatting sqref="I281">
    <cfRule type="cellIs" dxfId="1757" priority="564" operator="equal">
      <formula>0</formula>
    </cfRule>
  </conditionalFormatting>
  <conditionalFormatting sqref="F279">
    <cfRule type="cellIs" dxfId="1756" priority="563" operator="equal">
      <formula>0</formula>
    </cfRule>
  </conditionalFormatting>
  <conditionalFormatting sqref="F279">
    <cfRule type="containsErrors" dxfId="1755" priority="562">
      <formula>ISERROR(F279)</formula>
    </cfRule>
  </conditionalFormatting>
  <conditionalFormatting sqref="F280">
    <cfRule type="cellIs" dxfId="1754" priority="561" operator="equal">
      <formula>0</formula>
    </cfRule>
  </conditionalFormatting>
  <conditionalFormatting sqref="F280">
    <cfRule type="containsErrors" dxfId="1753" priority="560">
      <formula>ISERROR(F280)</formula>
    </cfRule>
  </conditionalFormatting>
  <conditionalFormatting sqref="F281">
    <cfRule type="cellIs" dxfId="1752" priority="559" operator="equal">
      <formula>0</formula>
    </cfRule>
  </conditionalFormatting>
  <conditionalFormatting sqref="F281">
    <cfRule type="containsErrors" dxfId="1751" priority="558">
      <formula>ISERROR(F281)</formula>
    </cfRule>
  </conditionalFormatting>
  <conditionalFormatting sqref="J278">
    <cfRule type="cellIs" dxfId="1750" priority="556" operator="greaterThanOrEqual">
      <formula>0</formula>
    </cfRule>
    <cfRule type="cellIs" dxfId="1749" priority="557" operator="lessThan">
      <formula>0</formula>
    </cfRule>
  </conditionalFormatting>
  <conditionalFormatting sqref="F310 J309:K310">
    <cfRule type="cellIs" dxfId="1748" priority="555" operator="equal">
      <formula>0</formula>
    </cfRule>
  </conditionalFormatting>
  <conditionalFormatting sqref="F310 J309:K310">
    <cfRule type="containsErrors" dxfId="1747" priority="554">
      <formula>ISERROR(F309)</formula>
    </cfRule>
  </conditionalFormatting>
  <conditionalFormatting sqref="E309:E310">
    <cfRule type="cellIs" dxfId="1746" priority="552" operator="equal">
      <formula>0</formula>
    </cfRule>
    <cfRule type="containsErrors" dxfId="1745" priority="553">
      <formula>ISERROR(E309)</formula>
    </cfRule>
  </conditionalFormatting>
  <conditionalFormatting sqref="J308:K308">
    <cfRule type="containsErrors" dxfId="1744" priority="432">
      <formula>ISERROR(J308)</formula>
    </cfRule>
  </conditionalFormatting>
  <conditionalFormatting sqref="J314:K314">
    <cfRule type="containsErrors" dxfId="1743" priority="426">
      <formula>ISERROR(J314)</formula>
    </cfRule>
  </conditionalFormatting>
  <conditionalFormatting sqref="J314:K314">
    <cfRule type="cellIs" dxfId="1742" priority="425" operator="equal">
      <formula>0</formula>
    </cfRule>
  </conditionalFormatting>
  <conditionalFormatting sqref="C294 D310:E310 R292:T292 G290:G292 G294 E290:E294">
    <cfRule type="cellIs" dxfId="1741" priority="551" operator="equal">
      <formula>0</formula>
    </cfRule>
  </conditionalFormatting>
  <conditionalFormatting sqref="R292:T292 G290:G292 E290:E294">
    <cfRule type="containsErrors" dxfId="1740" priority="550">
      <formula>ISERROR(E290)</formula>
    </cfRule>
  </conditionalFormatting>
  <conditionalFormatting sqref="E298">
    <cfRule type="cellIs" dxfId="1739" priority="548" operator="equal">
      <formula>0</formula>
    </cfRule>
    <cfRule type="containsErrors" dxfId="1738" priority="549">
      <formula>ISERROR(E298)</formula>
    </cfRule>
  </conditionalFormatting>
  <conditionalFormatting sqref="P290:P293">
    <cfRule type="containsErrors" dxfId="1737" priority="547">
      <formula>ISERROR(P290)</formula>
    </cfRule>
  </conditionalFormatting>
  <conditionalFormatting sqref="Q290:Q293">
    <cfRule type="containsErrors" dxfId="1736" priority="546">
      <formula>ISERROR(Q290)</formula>
    </cfRule>
  </conditionalFormatting>
  <conditionalFormatting sqref="P290:Q293">
    <cfRule type="cellIs" dxfId="1735" priority="545" operator="equal">
      <formula>0</formula>
    </cfRule>
  </conditionalFormatting>
  <conditionalFormatting sqref="E304:E305 E307">
    <cfRule type="cellIs" dxfId="1734" priority="543" operator="equal">
      <formula>0</formula>
    </cfRule>
    <cfRule type="containsErrors" dxfId="1733" priority="544">
      <formula>ISERROR(E304)</formula>
    </cfRule>
  </conditionalFormatting>
  <conditionalFormatting sqref="O293">
    <cfRule type="cellIs" dxfId="1732" priority="542" operator="equal">
      <formula>0</formula>
    </cfRule>
  </conditionalFormatting>
  <conditionalFormatting sqref="E310">
    <cfRule type="containsErrors" dxfId="1731" priority="533">
      <formula>ISERROR(E310)</formula>
    </cfRule>
  </conditionalFormatting>
  <conditionalFormatting sqref="E310">
    <cfRule type="containsErrors" dxfId="1730" priority="529">
      <formula>ISERROR(E310)</formula>
    </cfRule>
  </conditionalFormatting>
  <conditionalFormatting sqref="E310">
    <cfRule type="containsErrors" dxfId="1729" priority="532">
      <formula>ISERROR(E310)</formula>
    </cfRule>
  </conditionalFormatting>
  <conditionalFormatting sqref="E310">
    <cfRule type="cellIs" dxfId="1728" priority="516" operator="equal">
      <formula>0</formula>
    </cfRule>
    <cfRule type="containsErrors" dxfId="1727" priority="531">
      <formula>ISERROR(E310)</formula>
    </cfRule>
  </conditionalFormatting>
  <conditionalFormatting sqref="E310">
    <cfRule type="cellIs" dxfId="1726" priority="530" operator="equal">
      <formula>0</formula>
    </cfRule>
  </conditionalFormatting>
  <conditionalFormatting sqref="E310">
    <cfRule type="containsErrors" dxfId="1725" priority="528">
      <formula>ISERROR(E310)</formula>
    </cfRule>
  </conditionalFormatting>
  <conditionalFormatting sqref="E310">
    <cfRule type="containsErrors" dxfId="1724" priority="527">
      <formula>ISERROR(E310)</formula>
    </cfRule>
  </conditionalFormatting>
  <conditionalFormatting sqref="F310">
    <cfRule type="containsErrors" dxfId="1723" priority="522">
      <formula>ISERROR(F310)</formula>
    </cfRule>
  </conditionalFormatting>
  <conditionalFormatting sqref="F310">
    <cfRule type="containsErrors" dxfId="1722" priority="519">
      <formula>ISERROR(F310)</formula>
    </cfRule>
  </conditionalFormatting>
  <conditionalFormatting sqref="F310">
    <cfRule type="containsErrors" dxfId="1721" priority="521">
      <formula>ISERROR(F310)</formula>
    </cfRule>
  </conditionalFormatting>
  <conditionalFormatting sqref="F310">
    <cfRule type="cellIs" dxfId="1720" priority="520" operator="equal">
      <formula>0</formula>
    </cfRule>
  </conditionalFormatting>
  <conditionalFormatting sqref="M293:N293">
    <cfRule type="cellIs" dxfId="1719" priority="514" operator="equal">
      <formula>0</formula>
    </cfRule>
  </conditionalFormatting>
  <conditionalFormatting sqref="C310:D310">
    <cfRule type="cellIs" dxfId="1718" priority="515" operator="equal">
      <formula>0</formula>
    </cfRule>
  </conditionalFormatting>
  <conditionalFormatting sqref="E299">
    <cfRule type="cellIs" dxfId="1717" priority="512" operator="equal">
      <formula>0</formula>
    </cfRule>
    <cfRule type="containsErrors" dxfId="1716" priority="513">
      <formula>ISERROR(E299)</formula>
    </cfRule>
  </conditionalFormatting>
  <conditionalFormatting sqref="E302">
    <cfRule type="cellIs" dxfId="1715" priority="510" operator="equal">
      <formula>0</formula>
    </cfRule>
    <cfRule type="containsErrors" dxfId="1714" priority="511">
      <formula>ISERROR(E302)</formula>
    </cfRule>
  </conditionalFormatting>
  <conditionalFormatting sqref="S290">
    <cfRule type="cellIs" dxfId="1713" priority="508" operator="greaterThanOrEqual">
      <formula>0</formula>
    </cfRule>
    <cfRule type="cellIs" dxfId="1712" priority="509" operator="lessThan">
      <formula>0</formula>
    </cfRule>
  </conditionalFormatting>
  <conditionalFormatting sqref="I291:K294">
    <cfRule type="containsErrors" dxfId="1711" priority="507">
      <formula>ISERROR(I291)</formula>
    </cfRule>
  </conditionalFormatting>
  <conditionalFormatting sqref="I291:K294">
    <cfRule type="cellIs" dxfId="1710" priority="506" operator="equal">
      <formula>0</formula>
    </cfRule>
  </conditionalFormatting>
  <conditionalFormatting sqref="G294">
    <cfRule type="cellIs" dxfId="1709" priority="505" operator="equal">
      <formula>0</formula>
    </cfRule>
  </conditionalFormatting>
  <conditionalFormatting sqref="G294">
    <cfRule type="containsErrors" dxfId="1708" priority="501">
      <formula>ISERROR(G294)</formula>
    </cfRule>
  </conditionalFormatting>
  <conditionalFormatting sqref="G294">
    <cfRule type="containsErrors" dxfId="1707" priority="496">
      <formula>ISERROR(G294)</formula>
    </cfRule>
  </conditionalFormatting>
  <conditionalFormatting sqref="G294">
    <cfRule type="containsErrors" dxfId="1706" priority="504">
      <formula>ISERROR(G294)</formula>
    </cfRule>
  </conditionalFormatting>
  <conditionalFormatting sqref="G294">
    <cfRule type="containsErrors" dxfId="1705" priority="503">
      <formula>ISERROR(G294)</formula>
    </cfRule>
  </conditionalFormatting>
  <conditionalFormatting sqref="G294">
    <cfRule type="cellIs" dxfId="1704" priority="497" operator="equal">
      <formula>0</formula>
    </cfRule>
    <cfRule type="containsErrors" dxfId="1703" priority="498">
      <formula>ISERROR(G294)</formula>
    </cfRule>
    <cfRule type="containsErrors" dxfId="1702" priority="502">
      <formula>ISERROR(G294)</formula>
    </cfRule>
  </conditionalFormatting>
  <conditionalFormatting sqref="G294">
    <cfRule type="containsErrors" dxfId="1701" priority="500">
      <formula>ISERROR(G294)</formula>
    </cfRule>
  </conditionalFormatting>
  <conditionalFormatting sqref="G294">
    <cfRule type="containsErrors" dxfId="1700" priority="499">
      <formula>ISERROR(G294)</formula>
    </cfRule>
  </conditionalFormatting>
  <conditionalFormatting sqref="D294">
    <cfRule type="containsErrors" dxfId="1699" priority="494">
      <formula>ISERROR(D294)</formula>
    </cfRule>
  </conditionalFormatting>
  <conditionalFormatting sqref="D294">
    <cfRule type="containsErrors" dxfId="1698" priority="491">
      <formula>ISERROR(D294)</formula>
    </cfRule>
  </conditionalFormatting>
  <conditionalFormatting sqref="D294">
    <cfRule type="containsErrors" dxfId="1697" priority="493">
      <formula>ISERROR(D294)</formula>
    </cfRule>
  </conditionalFormatting>
  <conditionalFormatting sqref="D294">
    <cfRule type="cellIs" dxfId="1696" priority="492" operator="equal">
      <formula>0</formula>
    </cfRule>
  </conditionalFormatting>
  <conditionalFormatting sqref="J299:K299 J302:K302 J307:K307 J304:K305">
    <cfRule type="containsErrors" dxfId="1695" priority="490">
      <formula>ISERROR(J299)</formula>
    </cfRule>
  </conditionalFormatting>
  <conditionalFormatting sqref="J299:K299 J302:K302 J307:K307 J304:K305">
    <cfRule type="cellIs" dxfId="1694" priority="489" operator="equal">
      <formula>0</formula>
    </cfRule>
  </conditionalFormatting>
  <conditionalFormatting sqref="R291:T291">
    <cfRule type="cellIs" dxfId="1693" priority="486" operator="equal">
      <formula>0</formula>
    </cfRule>
  </conditionalFormatting>
  <conditionalFormatting sqref="R291:T291">
    <cfRule type="containsErrors" dxfId="1692" priority="485">
      <formula>ISERROR(R291)</formula>
    </cfRule>
  </conditionalFormatting>
  <conditionalFormatting sqref="I290:K290">
    <cfRule type="containsErrors" dxfId="1691" priority="484">
      <formula>ISERROR(I290)</formula>
    </cfRule>
  </conditionalFormatting>
  <conditionalFormatting sqref="I290:K290">
    <cfRule type="cellIs" dxfId="1690" priority="483" operator="equal">
      <formula>0</formula>
    </cfRule>
  </conditionalFormatting>
  <conditionalFormatting sqref="G297:H310">
    <cfRule type="cellIs" dxfId="1689" priority="482" operator="equal">
      <formula>0</formula>
    </cfRule>
  </conditionalFormatting>
  <conditionalFormatting sqref="G297:H310">
    <cfRule type="containsErrors" dxfId="1688" priority="481">
      <formula>ISERROR(G297)</formula>
    </cfRule>
  </conditionalFormatting>
  <conditionalFormatting sqref="E297">
    <cfRule type="cellIs" dxfId="1687" priority="479" operator="equal">
      <formula>0</formula>
    </cfRule>
    <cfRule type="containsErrors" dxfId="1686" priority="480">
      <formula>ISERROR(E297)</formula>
    </cfRule>
  </conditionalFormatting>
  <conditionalFormatting sqref="J297">
    <cfRule type="cellIs" dxfId="1685" priority="477" operator="greaterThanOrEqual">
      <formula>0</formula>
    </cfRule>
    <cfRule type="cellIs" dxfId="1684" priority="478" operator="lessThan">
      <formula>0</formula>
    </cfRule>
  </conditionalFormatting>
  <conditionalFormatting sqref="E301">
    <cfRule type="cellIs" dxfId="1683" priority="473" operator="equal">
      <formula>0</formula>
    </cfRule>
    <cfRule type="containsErrors" dxfId="1682" priority="474">
      <formula>ISERROR(E301)</formula>
    </cfRule>
  </conditionalFormatting>
  <conditionalFormatting sqref="J301:K301">
    <cfRule type="containsErrors" dxfId="1681" priority="472">
      <formula>ISERROR(J301)</formula>
    </cfRule>
  </conditionalFormatting>
  <conditionalFormatting sqref="J301:K301">
    <cfRule type="cellIs" dxfId="1680" priority="471" operator="equal">
      <formula>0</formula>
    </cfRule>
  </conditionalFormatting>
  <conditionalFormatting sqref="I301">
    <cfRule type="containsErrors" dxfId="1679" priority="470">
      <formula>ISERROR(I301)</formula>
    </cfRule>
  </conditionalFormatting>
  <conditionalFormatting sqref="I301">
    <cfRule type="cellIs" dxfId="1678" priority="469" operator="equal">
      <formula>0</formula>
    </cfRule>
  </conditionalFormatting>
  <conditionalFormatting sqref="I299 I302 I310">
    <cfRule type="containsErrors" dxfId="1677" priority="468">
      <formula>ISERROR(I299)</formula>
    </cfRule>
  </conditionalFormatting>
  <conditionalFormatting sqref="I299 I302 I310">
    <cfRule type="cellIs" dxfId="1676" priority="467" operator="equal">
      <formula>0</formula>
    </cfRule>
  </conditionalFormatting>
  <conditionalFormatting sqref="I305 I309">
    <cfRule type="containsErrors" dxfId="1675" priority="466">
      <formula>ISERROR(I305)</formula>
    </cfRule>
  </conditionalFormatting>
  <conditionalFormatting sqref="I305 I309">
    <cfRule type="cellIs" dxfId="1674" priority="465" operator="equal">
      <formula>0</formula>
    </cfRule>
  </conditionalFormatting>
  <conditionalFormatting sqref="I304 I307">
    <cfRule type="containsErrors" dxfId="1673" priority="464">
      <formula>ISERROR(I304)</formula>
    </cfRule>
  </conditionalFormatting>
  <conditionalFormatting sqref="I304 I307">
    <cfRule type="cellIs" dxfId="1672" priority="463" operator="equal">
      <formula>0</formula>
    </cfRule>
  </conditionalFormatting>
  <conditionalFormatting sqref="E313:E316">
    <cfRule type="cellIs" dxfId="1671" priority="462" operator="equal">
      <formula>0</formula>
    </cfRule>
  </conditionalFormatting>
  <conditionalFormatting sqref="E313:E316">
    <cfRule type="containsErrors" dxfId="1670" priority="461">
      <formula>ISERROR(E313)</formula>
    </cfRule>
  </conditionalFormatting>
  <conditionalFormatting sqref="E306">
    <cfRule type="cellIs" dxfId="1669" priority="457" operator="equal">
      <formula>0</formula>
    </cfRule>
    <cfRule type="containsErrors" dxfId="1668" priority="458">
      <formula>ISERROR(E306)</formula>
    </cfRule>
  </conditionalFormatting>
  <conditionalFormatting sqref="J306:K306">
    <cfRule type="containsErrors" dxfId="1667" priority="456">
      <formula>ISERROR(J306)</formula>
    </cfRule>
  </conditionalFormatting>
  <conditionalFormatting sqref="J306:K306">
    <cfRule type="cellIs" dxfId="1666" priority="455" operator="equal">
      <formula>0</formula>
    </cfRule>
  </conditionalFormatting>
  <conditionalFormatting sqref="I306">
    <cfRule type="containsErrors" dxfId="1665" priority="454">
      <formula>ISERROR(I306)</formula>
    </cfRule>
  </conditionalFormatting>
  <conditionalFormatting sqref="I306">
    <cfRule type="cellIs" dxfId="1664" priority="453" operator="equal">
      <formula>0</formula>
    </cfRule>
  </conditionalFormatting>
  <conditionalFormatting sqref="E300">
    <cfRule type="cellIs" dxfId="1663" priority="449" operator="equal">
      <formula>0</formula>
    </cfRule>
    <cfRule type="containsErrors" dxfId="1662" priority="450">
      <formula>ISERROR(E300)</formula>
    </cfRule>
  </conditionalFormatting>
  <conditionalFormatting sqref="J300:K300">
    <cfRule type="containsErrors" dxfId="1661" priority="448">
      <formula>ISERROR(J300)</formula>
    </cfRule>
  </conditionalFormatting>
  <conditionalFormatting sqref="J300:K300">
    <cfRule type="cellIs" dxfId="1660" priority="447" operator="equal">
      <formula>0</formula>
    </cfRule>
  </conditionalFormatting>
  <conditionalFormatting sqref="I300">
    <cfRule type="containsErrors" dxfId="1659" priority="446">
      <formula>ISERROR(I300)</formula>
    </cfRule>
  </conditionalFormatting>
  <conditionalFormatting sqref="I300">
    <cfRule type="cellIs" dxfId="1658" priority="445" operator="equal">
      <formula>0</formula>
    </cfRule>
  </conditionalFormatting>
  <conditionalFormatting sqref="E303">
    <cfRule type="cellIs" dxfId="1657" priority="441" operator="equal">
      <formula>0</formula>
    </cfRule>
    <cfRule type="containsErrors" dxfId="1656" priority="442">
      <formula>ISERROR(E303)</formula>
    </cfRule>
  </conditionalFormatting>
  <conditionalFormatting sqref="J303:K303">
    <cfRule type="containsErrors" dxfId="1655" priority="440">
      <formula>ISERROR(J303)</formula>
    </cfRule>
  </conditionalFormatting>
  <conditionalFormatting sqref="J303:K303">
    <cfRule type="cellIs" dxfId="1654" priority="439" operator="equal">
      <formula>0</formula>
    </cfRule>
  </conditionalFormatting>
  <conditionalFormatting sqref="I303">
    <cfRule type="containsErrors" dxfId="1653" priority="438">
      <formula>ISERROR(I303)</formula>
    </cfRule>
  </conditionalFormatting>
  <conditionalFormatting sqref="I303">
    <cfRule type="cellIs" dxfId="1652" priority="437" operator="equal">
      <formula>0</formula>
    </cfRule>
  </conditionalFormatting>
  <conditionalFormatting sqref="E308">
    <cfRule type="cellIs" dxfId="1651" priority="433" operator="equal">
      <formula>0</formula>
    </cfRule>
    <cfRule type="containsErrors" dxfId="1650" priority="434">
      <formula>ISERROR(E308)</formula>
    </cfRule>
  </conditionalFormatting>
  <conditionalFormatting sqref="J308:K308">
    <cfRule type="cellIs" dxfId="1649" priority="431" operator="equal">
      <formula>0</formula>
    </cfRule>
  </conditionalFormatting>
  <conditionalFormatting sqref="I308">
    <cfRule type="containsErrors" dxfId="1648" priority="430">
      <formula>ISERROR(I308)</formula>
    </cfRule>
  </conditionalFormatting>
  <conditionalFormatting sqref="I308">
    <cfRule type="cellIs" dxfId="1647" priority="429" operator="equal">
      <formula>0</formula>
    </cfRule>
  </conditionalFormatting>
  <conditionalFormatting sqref="G314:H314">
    <cfRule type="cellIs" dxfId="1646" priority="428" operator="equal">
      <formula>0</formula>
    </cfRule>
  </conditionalFormatting>
  <conditionalFormatting sqref="G314:H314">
    <cfRule type="containsErrors" dxfId="1645" priority="427">
      <formula>ISERROR(G314)</formula>
    </cfRule>
  </conditionalFormatting>
  <conditionalFormatting sqref="I314">
    <cfRule type="containsErrors" dxfId="1644" priority="424">
      <formula>ISERROR(I314)</formula>
    </cfRule>
  </conditionalFormatting>
  <conditionalFormatting sqref="I314">
    <cfRule type="cellIs" dxfId="1643" priority="423" operator="equal">
      <formula>0</formula>
    </cfRule>
  </conditionalFormatting>
  <conditionalFormatting sqref="G315:H315">
    <cfRule type="cellIs" dxfId="1642" priority="422" operator="equal">
      <formula>0</formula>
    </cfRule>
  </conditionalFormatting>
  <conditionalFormatting sqref="G315:H315">
    <cfRule type="containsErrors" dxfId="1641" priority="421">
      <formula>ISERROR(G315)</formula>
    </cfRule>
  </conditionalFormatting>
  <conditionalFormatting sqref="J315:K315">
    <cfRule type="containsErrors" dxfId="1640" priority="420">
      <formula>ISERROR(J315)</formula>
    </cfRule>
  </conditionalFormatting>
  <conditionalFormatting sqref="J315:K315">
    <cfRule type="cellIs" dxfId="1639" priority="419" operator="equal">
      <formula>0</formula>
    </cfRule>
  </conditionalFormatting>
  <conditionalFormatting sqref="I315">
    <cfRule type="containsErrors" dxfId="1638" priority="418">
      <formula>ISERROR(I315)</formula>
    </cfRule>
  </conditionalFormatting>
  <conditionalFormatting sqref="I315">
    <cfRule type="cellIs" dxfId="1637" priority="417" operator="equal">
      <formula>0</formula>
    </cfRule>
  </conditionalFormatting>
  <conditionalFormatting sqref="G316:H316">
    <cfRule type="cellIs" dxfId="1636" priority="416" operator="equal">
      <formula>0</formula>
    </cfRule>
  </conditionalFormatting>
  <conditionalFormatting sqref="G316:H316">
    <cfRule type="containsErrors" dxfId="1635" priority="415">
      <formula>ISERROR(G316)</formula>
    </cfRule>
  </conditionalFormatting>
  <conditionalFormatting sqref="J316:K316">
    <cfRule type="containsErrors" dxfId="1634" priority="414">
      <formula>ISERROR(J316)</formula>
    </cfRule>
  </conditionalFormatting>
  <conditionalFormatting sqref="J316:K316">
    <cfRule type="cellIs" dxfId="1633" priority="413" operator="equal">
      <formula>0</formula>
    </cfRule>
  </conditionalFormatting>
  <conditionalFormatting sqref="I316">
    <cfRule type="containsErrors" dxfId="1632" priority="412">
      <formula>ISERROR(I316)</formula>
    </cfRule>
  </conditionalFormatting>
  <conditionalFormatting sqref="I316">
    <cfRule type="cellIs" dxfId="1631" priority="411" operator="equal">
      <formula>0</formula>
    </cfRule>
  </conditionalFormatting>
  <conditionalFormatting sqref="F314">
    <cfRule type="cellIs" dxfId="1630" priority="410" operator="equal">
      <formula>0</formula>
    </cfRule>
  </conditionalFormatting>
  <conditionalFormatting sqref="F314">
    <cfRule type="containsErrors" dxfId="1629" priority="409">
      <formula>ISERROR(F314)</formula>
    </cfRule>
  </conditionalFormatting>
  <conditionalFormatting sqref="F315">
    <cfRule type="cellIs" dxfId="1628" priority="408" operator="equal">
      <formula>0</formula>
    </cfRule>
  </conditionalFormatting>
  <conditionalFormatting sqref="F315">
    <cfRule type="containsErrors" dxfId="1627" priority="407">
      <formula>ISERROR(F315)</formula>
    </cfRule>
  </conditionalFormatting>
  <conditionalFormatting sqref="F316">
    <cfRule type="cellIs" dxfId="1626" priority="406" operator="equal">
      <formula>0</formula>
    </cfRule>
  </conditionalFormatting>
  <conditionalFormatting sqref="F316">
    <cfRule type="containsErrors" dxfId="1625" priority="405">
      <formula>ISERROR(F316)</formula>
    </cfRule>
  </conditionalFormatting>
  <conditionalFormatting sqref="J313">
    <cfRule type="cellIs" dxfId="1624" priority="403" operator="greaterThanOrEqual">
      <formula>0</formula>
    </cfRule>
    <cfRule type="cellIs" dxfId="1623" priority="404" operator="lessThan">
      <formula>0</formula>
    </cfRule>
  </conditionalFormatting>
  <conditionalFormatting sqref="F345 J344:K345">
    <cfRule type="cellIs" dxfId="1622" priority="402" operator="equal">
      <formula>0</formula>
    </cfRule>
  </conditionalFormatting>
  <conditionalFormatting sqref="F345 J344:K345">
    <cfRule type="containsErrors" dxfId="1621" priority="401">
      <formula>ISERROR(F344)</formula>
    </cfRule>
  </conditionalFormatting>
  <conditionalFormatting sqref="E344:E345">
    <cfRule type="cellIs" dxfId="1620" priority="399" operator="equal">
      <formula>0</formula>
    </cfRule>
    <cfRule type="containsErrors" dxfId="1619" priority="400">
      <formula>ISERROR(E344)</formula>
    </cfRule>
  </conditionalFormatting>
  <conditionalFormatting sqref="J343:K343">
    <cfRule type="containsErrors" dxfId="1618" priority="279">
      <formula>ISERROR(J343)</formula>
    </cfRule>
  </conditionalFormatting>
  <conditionalFormatting sqref="J349:K349">
    <cfRule type="containsErrors" dxfId="1617" priority="273">
      <formula>ISERROR(J349)</formula>
    </cfRule>
  </conditionalFormatting>
  <conditionalFormatting sqref="J349:K349">
    <cfRule type="cellIs" dxfId="1616" priority="272" operator="equal">
      <formula>0</formula>
    </cfRule>
  </conditionalFormatting>
  <conditionalFormatting sqref="C329 D345:E345 R327:T327 G325:G327 G329 E325:E329">
    <cfRule type="cellIs" dxfId="1615" priority="398" operator="equal">
      <formula>0</formula>
    </cfRule>
  </conditionalFormatting>
  <conditionalFormatting sqref="R327:T327 G325:G327 E325:E329">
    <cfRule type="containsErrors" dxfId="1614" priority="397">
      <formula>ISERROR(E325)</formula>
    </cfRule>
  </conditionalFormatting>
  <conditionalFormatting sqref="E333">
    <cfRule type="cellIs" dxfId="1613" priority="395" operator="equal">
      <formula>0</formula>
    </cfRule>
    <cfRule type="containsErrors" dxfId="1612" priority="396">
      <formula>ISERROR(E333)</formula>
    </cfRule>
  </conditionalFormatting>
  <conditionalFormatting sqref="P325:P328">
    <cfRule type="containsErrors" dxfId="1611" priority="394">
      <formula>ISERROR(P325)</formula>
    </cfRule>
  </conditionalFormatting>
  <conditionalFormatting sqref="Q325:Q328">
    <cfRule type="containsErrors" dxfId="1610" priority="393">
      <formula>ISERROR(Q325)</formula>
    </cfRule>
  </conditionalFormatting>
  <conditionalFormatting sqref="P325:Q328">
    <cfRule type="cellIs" dxfId="1609" priority="392" operator="equal">
      <formula>0</formula>
    </cfRule>
  </conditionalFormatting>
  <conditionalFormatting sqref="E339:E340 E342">
    <cfRule type="cellIs" dxfId="1608" priority="390" operator="equal">
      <formula>0</formula>
    </cfRule>
    <cfRule type="containsErrors" dxfId="1607" priority="391">
      <formula>ISERROR(E339)</formula>
    </cfRule>
  </conditionalFormatting>
  <conditionalFormatting sqref="O328">
    <cfRule type="cellIs" dxfId="1606" priority="389" operator="equal">
      <formula>0</formula>
    </cfRule>
  </conditionalFormatting>
  <conditionalFormatting sqref="E345">
    <cfRule type="containsErrors" dxfId="1605" priority="380">
      <formula>ISERROR(E345)</formula>
    </cfRule>
  </conditionalFormatting>
  <conditionalFormatting sqref="E345">
    <cfRule type="containsErrors" dxfId="1604" priority="376">
      <formula>ISERROR(E345)</formula>
    </cfRule>
  </conditionalFormatting>
  <conditionalFormatting sqref="E345">
    <cfRule type="containsErrors" dxfId="1603" priority="379">
      <formula>ISERROR(E345)</formula>
    </cfRule>
  </conditionalFormatting>
  <conditionalFormatting sqref="E345">
    <cfRule type="cellIs" dxfId="1602" priority="363" operator="equal">
      <formula>0</formula>
    </cfRule>
    <cfRule type="containsErrors" dxfId="1601" priority="378">
      <formula>ISERROR(E345)</formula>
    </cfRule>
  </conditionalFormatting>
  <conditionalFormatting sqref="E345">
    <cfRule type="cellIs" dxfId="1600" priority="377" operator="equal">
      <formula>0</formula>
    </cfRule>
  </conditionalFormatting>
  <conditionalFormatting sqref="E345">
    <cfRule type="containsErrors" dxfId="1599" priority="375">
      <formula>ISERROR(E345)</formula>
    </cfRule>
  </conditionalFormatting>
  <conditionalFormatting sqref="E345">
    <cfRule type="containsErrors" dxfId="1598" priority="374">
      <formula>ISERROR(E345)</formula>
    </cfRule>
  </conditionalFormatting>
  <conditionalFormatting sqref="F345">
    <cfRule type="containsErrors" dxfId="1597" priority="369">
      <formula>ISERROR(F345)</formula>
    </cfRule>
  </conditionalFormatting>
  <conditionalFormatting sqref="F345">
    <cfRule type="containsErrors" dxfId="1596" priority="366">
      <formula>ISERROR(F345)</formula>
    </cfRule>
  </conditionalFormatting>
  <conditionalFormatting sqref="F345">
    <cfRule type="containsErrors" dxfId="1595" priority="368">
      <formula>ISERROR(F345)</formula>
    </cfRule>
  </conditionalFormatting>
  <conditionalFormatting sqref="F345">
    <cfRule type="cellIs" dxfId="1594" priority="367" operator="equal">
      <formula>0</formula>
    </cfRule>
  </conditionalFormatting>
  <conditionalFormatting sqref="M328:N328">
    <cfRule type="cellIs" dxfId="1593" priority="361" operator="equal">
      <formula>0</formula>
    </cfRule>
  </conditionalFormatting>
  <conditionalFormatting sqref="C345:D345">
    <cfRule type="cellIs" dxfId="1592" priority="362" operator="equal">
      <formula>0</formula>
    </cfRule>
  </conditionalFormatting>
  <conditionalFormatting sqref="E334">
    <cfRule type="cellIs" dxfId="1591" priority="359" operator="equal">
      <formula>0</formula>
    </cfRule>
    <cfRule type="containsErrors" dxfId="1590" priority="360">
      <formula>ISERROR(E334)</formula>
    </cfRule>
  </conditionalFormatting>
  <conditionalFormatting sqref="E337">
    <cfRule type="cellIs" dxfId="1589" priority="357" operator="equal">
      <formula>0</formula>
    </cfRule>
    <cfRule type="containsErrors" dxfId="1588" priority="358">
      <formula>ISERROR(E337)</formula>
    </cfRule>
  </conditionalFormatting>
  <conditionalFormatting sqref="S325">
    <cfRule type="cellIs" dxfId="1587" priority="355" operator="greaterThanOrEqual">
      <formula>0</formula>
    </cfRule>
    <cfRule type="cellIs" dxfId="1586" priority="356" operator="lessThan">
      <formula>0</formula>
    </cfRule>
  </conditionalFormatting>
  <conditionalFormatting sqref="I326:K329">
    <cfRule type="containsErrors" dxfId="1585" priority="354">
      <formula>ISERROR(I326)</formula>
    </cfRule>
  </conditionalFormatting>
  <conditionalFormatting sqref="I326:K329">
    <cfRule type="cellIs" dxfId="1584" priority="353" operator="equal">
      <formula>0</formula>
    </cfRule>
  </conditionalFormatting>
  <conditionalFormatting sqref="G329">
    <cfRule type="cellIs" dxfId="1583" priority="352" operator="equal">
      <formula>0</formula>
    </cfRule>
  </conditionalFormatting>
  <conditionalFormatting sqref="G329">
    <cfRule type="containsErrors" dxfId="1582" priority="348">
      <formula>ISERROR(G329)</formula>
    </cfRule>
  </conditionalFormatting>
  <conditionalFormatting sqref="G329">
    <cfRule type="containsErrors" dxfId="1581" priority="343">
      <formula>ISERROR(G329)</formula>
    </cfRule>
  </conditionalFormatting>
  <conditionalFormatting sqref="G329">
    <cfRule type="containsErrors" dxfId="1580" priority="351">
      <formula>ISERROR(G329)</formula>
    </cfRule>
  </conditionalFormatting>
  <conditionalFormatting sqref="G329">
    <cfRule type="containsErrors" dxfId="1579" priority="350">
      <formula>ISERROR(G329)</formula>
    </cfRule>
  </conditionalFormatting>
  <conditionalFormatting sqref="G329">
    <cfRule type="cellIs" dxfId="1578" priority="344" operator="equal">
      <formula>0</formula>
    </cfRule>
    <cfRule type="containsErrors" dxfId="1577" priority="345">
      <formula>ISERROR(G329)</formula>
    </cfRule>
    <cfRule type="containsErrors" dxfId="1576" priority="349">
      <formula>ISERROR(G329)</formula>
    </cfRule>
  </conditionalFormatting>
  <conditionalFormatting sqref="G329">
    <cfRule type="containsErrors" dxfId="1575" priority="347">
      <formula>ISERROR(G329)</formula>
    </cfRule>
  </conditionalFormatting>
  <conditionalFormatting sqref="G329">
    <cfRule type="containsErrors" dxfId="1574" priority="346">
      <formula>ISERROR(G329)</formula>
    </cfRule>
  </conditionalFormatting>
  <conditionalFormatting sqref="D329">
    <cfRule type="containsErrors" dxfId="1573" priority="341">
      <formula>ISERROR(D329)</formula>
    </cfRule>
  </conditionalFormatting>
  <conditionalFormatting sqref="D329">
    <cfRule type="containsErrors" dxfId="1572" priority="338">
      <formula>ISERROR(D329)</formula>
    </cfRule>
  </conditionalFormatting>
  <conditionalFormatting sqref="D329">
    <cfRule type="containsErrors" dxfId="1571" priority="340">
      <formula>ISERROR(D329)</formula>
    </cfRule>
  </conditionalFormatting>
  <conditionalFormatting sqref="D329">
    <cfRule type="cellIs" dxfId="1570" priority="339" operator="equal">
      <formula>0</formula>
    </cfRule>
  </conditionalFormatting>
  <conditionalFormatting sqref="J334:K334 J337:K337 J342:K342 J339:K340">
    <cfRule type="containsErrors" dxfId="1569" priority="337">
      <formula>ISERROR(J334)</formula>
    </cfRule>
  </conditionalFormatting>
  <conditionalFormatting sqref="J334:K334 J337:K337 J342:K342 J339:K340">
    <cfRule type="cellIs" dxfId="1568" priority="336" operator="equal">
      <formula>0</formula>
    </cfRule>
  </conditionalFormatting>
  <conditionalFormatting sqref="R326:T326">
    <cfRule type="cellIs" dxfId="1567" priority="333" operator="equal">
      <formula>0</formula>
    </cfRule>
  </conditionalFormatting>
  <conditionalFormatting sqref="R326:T326">
    <cfRule type="containsErrors" dxfId="1566" priority="332">
      <formula>ISERROR(R326)</formula>
    </cfRule>
  </conditionalFormatting>
  <conditionalFormatting sqref="I325:K325">
    <cfRule type="containsErrors" dxfId="1565" priority="331">
      <formula>ISERROR(I325)</formula>
    </cfRule>
  </conditionalFormatting>
  <conditionalFormatting sqref="I325:K325">
    <cfRule type="cellIs" dxfId="1564" priority="330" operator="equal">
      <formula>0</formula>
    </cfRule>
  </conditionalFormatting>
  <conditionalFormatting sqref="G332:H345">
    <cfRule type="cellIs" dxfId="1563" priority="329" operator="equal">
      <formula>0</formula>
    </cfRule>
  </conditionalFormatting>
  <conditionalFormatting sqref="G332:H345">
    <cfRule type="containsErrors" dxfId="1562" priority="328">
      <formula>ISERROR(G332)</formula>
    </cfRule>
  </conditionalFormatting>
  <conditionalFormatting sqref="E332">
    <cfRule type="cellIs" dxfId="1561" priority="326" operator="equal">
      <formula>0</formula>
    </cfRule>
    <cfRule type="containsErrors" dxfId="1560" priority="327">
      <formula>ISERROR(E332)</formula>
    </cfRule>
  </conditionalFormatting>
  <conditionalFormatting sqref="J332">
    <cfRule type="cellIs" dxfId="1559" priority="324" operator="greaterThanOrEqual">
      <formula>0</formula>
    </cfRule>
    <cfRule type="cellIs" dxfId="1558" priority="325" operator="lessThan">
      <formula>0</formula>
    </cfRule>
  </conditionalFormatting>
  <conditionalFormatting sqref="E336">
    <cfRule type="cellIs" dxfId="1557" priority="320" operator="equal">
      <formula>0</formula>
    </cfRule>
    <cfRule type="containsErrors" dxfId="1556" priority="321">
      <formula>ISERROR(E336)</formula>
    </cfRule>
  </conditionalFormatting>
  <conditionalFormatting sqref="J336:K336">
    <cfRule type="containsErrors" dxfId="1555" priority="319">
      <formula>ISERROR(J336)</formula>
    </cfRule>
  </conditionalFormatting>
  <conditionalFormatting sqref="J336:K336">
    <cfRule type="cellIs" dxfId="1554" priority="318" operator="equal">
      <formula>0</formula>
    </cfRule>
  </conditionalFormatting>
  <conditionalFormatting sqref="I336">
    <cfRule type="containsErrors" dxfId="1553" priority="317">
      <formula>ISERROR(I336)</formula>
    </cfRule>
  </conditionalFormatting>
  <conditionalFormatting sqref="I336">
    <cfRule type="cellIs" dxfId="1552" priority="316" operator="equal">
      <formula>0</formula>
    </cfRule>
  </conditionalFormatting>
  <conditionalFormatting sqref="I334 I337 I345">
    <cfRule type="containsErrors" dxfId="1551" priority="315">
      <formula>ISERROR(I334)</formula>
    </cfRule>
  </conditionalFormatting>
  <conditionalFormatting sqref="I334 I337 I345">
    <cfRule type="cellIs" dxfId="1550" priority="314" operator="equal">
      <formula>0</formula>
    </cfRule>
  </conditionalFormatting>
  <conditionalFormatting sqref="I340 I344">
    <cfRule type="containsErrors" dxfId="1549" priority="313">
      <formula>ISERROR(I340)</formula>
    </cfRule>
  </conditionalFormatting>
  <conditionalFormatting sqref="I340 I344">
    <cfRule type="cellIs" dxfId="1548" priority="312" operator="equal">
      <formula>0</formula>
    </cfRule>
  </conditionalFormatting>
  <conditionalFormatting sqref="I339 I342">
    <cfRule type="containsErrors" dxfId="1547" priority="311">
      <formula>ISERROR(I339)</formula>
    </cfRule>
  </conditionalFormatting>
  <conditionalFormatting sqref="I339 I342">
    <cfRule type="cellIs" dxfId="1546" priority="310" operator="equal">
      <formula>0</formula>
    </cfRule>
  </conditionalFormatting>
  <conditionalFormatting sqref="E348:E351">
    <cfRule type="cellIs" dxfId="1545" priority="309" operator="equal">
      <formula>0</formula>
    </cfRule>
  </conditionalFormatting>
  <conditionalFormatting sqref="E348:E351">
    <cfRule type="containsErrors" dxfId="1544" priority="308">
      <formula>ISERROR(E348)</formula>
    </cfRule>
  </conditionalFormatting>
  <conditionalFormatting sqref="E341">
    <cfRule type="cellIs" dxfId="1543" priority="304" operator="equal">
      <formula>0</formula>
    </cfRule>
    <cfRule type="containsErrors" dxfId="1542" priority="305">
      <formula>ISERROR(E341)</formula>
    </cfRule>
  </conditionalFormatting>
  <conditionalFormatting sqref="J341:K341">
    <cfRule type="containsErrors" dxfId="1541" priority="303">
      <formula>ISERROR(J341)</formula>
    </cfRule>
  </conditionalFormatting>
  <conditionalFormatting sqref="J341:K341">
    <cfRule type="cellIs" dxfId="1540" priority="302" operator="equal">
      <formula>0</formula>
    </cfRule>
  </conditionalFormatting>
  <conditionalFormatting sqref="I341">
    <cfRule type="containsErrors" dxfId="1539" priority="301">
      <formula>ISERROR(I341)</formula>
    </cfRule>
  </conditionalFormatting>
  <conditionalFormatting sqref="I341">
    <cfRule type="cellIs" dxfId="1538" priority="300" operator="equal">
      <formula>0</formula>
    </cfRule>
  </conditionalFormatting>
  <conditionalFormatting sqref="E335">
    <cfRule type="cellIs" dxfId="1537" priority="296" operator="equal">
      <formula>0</formula>
    </cfRule>
    <cfRule type="containsErrors" dxfId="1536" priority="297">
      <formula>ISERROR(E335)</formula>
    </cfRule>
  </conditionalFormatting>
  <conditionalFormatting sqref="J335:K335">
    <cfRule type="containsErrors" dxfId="1535" priority="295">
      <formula>ISERROR(J335)</formula>
    </cfRule>
  </conditionalFormatting>
  <conditionalFormatting sqref="J335:K335">
    <cfRule type="cellIs" dxfId="1534" priority="294" operator="equal">
      <formula>0</formula>
    </cfRule>
  </conditionalFormatting>
  <conditionalFormatting sqref="I335">
    <cfRule type="containsErrors" dxfId="1533" priority="293">
      <formula>ISERROR(I335)</formula>
    </cfRule>
  </conditionalFormatting>
  <conditionalFormatting sqref="I335">
    <cfRule type="cellIs" dxfId="1532" priority="292" operator="equal">
      <formula>0</formula>
    </cfRule>
  </conditionalFormatting>
  <conditionalFormatting sqref="E338">
    <cfRule type="cellIs" dxfId="1531" priority="288" operator="equal">
      <formula>0</formula>
    </cfRule>
    <cfRule type="containsErrors" dxfId="1530" priority="289">
      <formula>ISERROR(E338)</formula>
    </cfRule>
  </conditionalFormatting>
  <conditionalFormatting sqref="J338:K338">
    <cfRule type="containsErrors" dxfId="1529" priority="287">
      <formula>ISERROR(J338)</formula>
    </cfRule>
  </conditionalFormatting>
  <conditionalFormatting sqref="J338:K338">
    <cfRule type="cellIs" dxfId="1528" priority="286" operator="equal">
      <formula>0</formula>
    </cfRule>
  </conditionalFormatting>
  <conditionalFormatting sqref="I338">
    <cfRule type="containsErrors" dxfId="1527" priority="285">
      <formula>ISERROR(I338)</formula>
    </cfRule>
  </conditionalFormatting>
  <conditionalFormatting sqref="I338">
    <cfRule type="cellIs" dxfId="1526" priority="284" operator="equal">
      <formula>0</formula>
    </cfRule>
  </conditionalFormatting>
  <conditionalFormatting sqref="E343">
    <cfRule type="cellIs" dxfId="1525" priority="280" operator="equal">
      <formula>0</formula>
    </cfRule>
    <cfRule type="containsErrors" dxfId="1524" priority="281">
      <formula>ISERROR(E343)</formula>
    </cfRule>
  </conditionalFormatting>
  <conditionalFormatting sqref="J343:K343">
    <cfRule type="cellIs" dxfId="1523" priority="278" operator="equal">
      <formula>0</formula>
    </cfRule>
  </conditionalFormatting>
  <conditionalFormatting sqref="I343">
    <cfRule type="containsErrors" dxfId="1522" priority="277">
      <formula>ISERROR(I343)</formula>
    </cfRule>
  </conditionalFormatting>
  <conditionalFormatting sqref="I343">
    <cfRule type="cellIs" dxfId="1521" priority="276" operator="equal">
      <formula>0</formula>
    </cfRule>
  </conditionalFormatting>
  <conditionalFormatting sqref="G349:H349">
    <cfRule type="cellIs" dxfId="1520" priority="275" operator="equal">
      <formula>0</formula>
    </cfRule>
  </conditionalFormatting>
  <conditionalFormatting sqref="G349:H349">
    <cfRule type="containsErrors" dxfId="1519" priority="274">
      <formula>ISERROR(G349)</formula>
    </cfRule>
  </conditionalFormatting>
  <conditionalFormatting sqref="I349">
    <cfRule type="containsErrors" dxfId="1518" priority="271">
      <formula>ISERROR(I349)</formula>
    </cfRule>
  </conditionalFormatting>
  <conditionalFormatting sqref="I349">
    <cfRule type="cellIs" dxfId="1517" priority="270" operator="equal">
      <formula>0</formula>
    </cfRule>
  </conditionalFormatting>
  <conditionalFormatting sqref="G350:H350">
    <cfRule type="cellIs" dxfId="1516" priority="269" operator="equal">
      <formula>0</formula>
    </cfRule>
  </conditionalFormatting>
  <conditionalFormatting sqref="G350:H350">
    <cfRule type="containsErrors" dxfId="1515" priority="268">
      <formula>ISERROR(G350)</formula>
    </cfRule>
  </conditionalFormatting>
  <conditionalFormatting sqref="J350:K350">
    <cfRule type="containsErrors" dxfId="1514" priority="267">
      <formula>ISERROR(J350)</formula>
    </cfRule>
  </conditionalFormatting>
  <conditionalFormatting sqref="J350:K350">
    <cfRule type="cellIs" dxfId="1513" priority="266" operator="equal">
      <formula>0</formula>
    </cfRule>
  </conditionalFormatting>
  <conditionalFormatting sqref="I350">
    <cfRule type="containsErrors" dxfId="1512" priority="265">
      <formula>ISERROR(I350)</formula>
    </cfRule>
  </conditionalFormatting>
  <conditionalFormatting sqref="I350">
    <cfRule type="cellIs" dxfId="1511" priority="264" operator="equal">
      <formula>0</formula>
    </cfRule>
  </conditionalFormatting>
  <conditionalFormatting sqref="G351:H351">
    <cfRule type="cellIs" dxfId="1510" priority="263" operator="equal">
      <formula>0</formula>
    </cfRule>
  </conditionalFormatting>
  <conditionalFormatting sqref="G351:H351">
    <cfRule type="containsErrors" dxfId="1509" priority="262">
      <formula>ISERROR(G351)</formula>
    </cfRule>
  </conditionalFormatting>
  <conditionalFormatting sqref="J351:K351">
    <cfRule type="containsErrors" dxfId="1508" priority="261">
      <formula>ISERROR(J351)</formula>
    </cfRule>
  </conditionalFormatting>
  <conditionalFormatting sqref="J351:K351">
    <cfRule type="cellIs" dxfId="1507" priority="260" operator="equal">
      <formula>0</formula>
    </cfRule>
  </conditionalFormatting>
  <conditionalFormatting sqref="I351">
    <cfRule type="containsErrors" dxfId="1506" priority="259">
      <formula>ISERROR(I351)</formula>
    </cfRule>
  </conditionalFormatting>
  <conditionalFormatting sqref="I351">
    <cfRule type="cellIs" dxfId="1505" priority="258" operator="equal">
      <formula>0</formula>
    </cfRule>
  </conditionalFormatting>
  <conditionalFormatting sqref="F349">
    <cfRule type="cellIs" dxfId="1504" priority="257" operator="equal">
      <formula>0</formula>
    </cfRule>
  </conditionalFormatting>
  <conditionalFormatting sqref="F349">
    <cfRule type="containsErrors" dxfId="1503" priority="256">
      <formula>ISERROR(F349)</formula>
    </cfRule>
  </conditionalFormatting>
  <conditionalFormatting sqref="F350">
    <cfRule type="cellIs" dxfId="1502" priority="255" operator="equal">
      <formula>0</formula>
    </cfRule>
  </conditionalFormatting>
  <conditionalFormatting sqref="F350">
    <cfRule type="containsErrors" dxfId="1501" priority="254">
      <formula>ISERROR(F350)</formula>
    </cfRule>
  </conditionalFormatting>
  <conditionalFormatting sqref="F351">
    <cfRule type="cellIs" dxfId="1500" priority="253" operator="equal">
      <formula>0</formula>
    </cfRule>
  </conditionalFormatting>
  <conditionalFormatting sqref="F351">
    <cfRule type="containsErrors" dxfId="1499" priority="252">
      <formula>ISERROR(F351)</formula>
    </cfRule>
  </conditionalFormatting>
  <conditionalFormatting sqref="J348">
    <cfRule type="cellIs" dxfId="1498" priority="250" operator="greaterThanOrEqual">
      <formula>0</formula>
    </cfRule>
    <cfRule type="cellIs" dxfId="1497" priority="251" operator="lessThan">
      <formula>0</formula>
    </cfRule>
  </conditionalFormatting>
  <conditionalFormatting sqref="F380 J379:K380">
    <cfRule type="cellIs" dxfId="1496" priority="249" operator="equal">
      <formula>0</formula>
    </cfRule>
  </conditionalFormatting>
  <conditionalFormatting sqref="F380 J379:K380">
    <cfRule type="containsErrors" dxfId="1495" priority="248">
      <formula>ISERROR(F379)</formula>
    </cfRule>
  </conditionalFormatting>
  <conditionalFormatting sqref="E379:E380">
    <cfRule type="cellIs" dxfId="1494" priority="246" operator="equal">
      <formula>0</formula>
    </cfRule>
    <cfRule type="containsErrors" dxfId="1493" priority="247">
      <formula>ISERROR(E379)</formula>
    </cfRule>
  </conditionalFormatting>
  <conditionalFormatting sqref="J378:K378">
    <cfRule type="containsErrors" dxfId="1492" priority="126">
      <formula>ISERROR(J378)</formula>
    </cfRule>
  </conditionalFormatting>
  <conditionalFormatting sqref="J384:K384">
    <cfRule type="containsErrors" dxfId="1491" priority="120">
      <formula>ISERROR(J384)</formula>
    </cfRule>
  </conditionalFormatting>
  <conditionalFormatting sqref="J384:K384">
    <cfRule type="cellIs" dxfId="1490" priority="119" operator="equal">
      <formula>0</formula>
    </cfRule>
  </conditionalFormatting>
  <conditionalFormatting sqref="C364 D380:E380 R362:T362 G360:G362 G364 E360:E364">
    <cfRule type="cellIs" dxfId="1489" priority="245" operator="equal">
      <formula>0</formula>
    </cfRule>
  </conditionalFormatting>
  <conditionalFormatting sqref="R362:T362 G360:G362 E360:E364">
    <cfRule type="containsErrors" dxfId="1488" priority="244">
      <formula>ISERROR(E360)</formula>
    </cfRule>
  </conditionalFormatting>
  <conditionalFormatting sqref="E368">
    <cfRule type="cellIs" dxfId="1487" priority="242" operator="equal">
      <formula>0</formula>
    </cfRule>
    <cfRule type="containsErrors" dxfId="1486" priority="243">
      <formula>ISERROR(E368)</formula>
    </cfRule>
  </conditionalFormatting>
  <conditionalFormatting sqref="P360:P363">
    <cfRule type="containsErrors" dxfId="1485" priority="241">
      <formula>ISERROR(P360)</formula>
    </cfRule>
  </conditionalFormatting>
  <conditionalFormatting sqref="Q360:Q363">
    <cfRule type="containsErrors" dxfId="1484" priority="240">
      <formula>ISERROR(Q360)</formula>
    </cfRule>
  </conditionalFormatting>
  <conditionalFormatting sqref="P360:Q363">
    <cfRule type="cellIs" dxfId="1483" priority="239" operator="equal">
      <formula>0</formula>
    </cfRule>
  </conditionalFormatting>
  <conditionalFormatting sqref="E374:E375 E377">
    <cfRule type="cellIs" dxfId="1482" priority="237" operator="equal">
      <formula>0</formula>
    </cfRule>
    <cfRule type="containsErrors" dxfId="1481" priority="238">
      <formula>ISERROR(E374)</formula>
    </cfRule>
  </conditionalFormatting>
  <conditionalFormatting sqref="O363">
    <cfRule type="cellIs" dxfId="1480" priority="236" operator="equal">
      <formula>0</formula>
    </cfRule>
  </conditionalFormatting>
  <conditionalFormatting sqref="E380">
    <cfRule type="containsErrors" dxfId="1479" priority="227">
      <formula>ISERROR(E380)</formula>
    </cfRule>
  </conditionalFormatting>
  <conditionalFormatting sqref="E380">
    <cfRule type="containsErrors" dxfId="1478" priority="223">
      <formula>ISERROR(E380)</formula>
    </cfRule>
  </conditionalFormatting>
  <conditionalFormatting sqref="E380">
    <cfRule type="containsErrors" dxfId="1477" priority="226">
      <formula>ISERROR(E380)</formula>
    </cfRule>
  </conditionalFormatting>
  <conditionalFormatting sqref="E380">
    <cfRule type="cellIs" dxfId="1476" priority="210" operator="equal">
      <formula>0</formula>
    </cfRule>
    <cfRule type="containsErrors" dxfId="1475" priority="225">
      <formula>ISERROR(E380)</formula>
    </cfRule>
  </conditionalFormatting>
  <conditionalFormatting sqref="E380">
    <cfRule type="cellIs" dxfId="1474" priority="224" operator="equal">
      <formula>0</formula>
    </cfRule>
  </conditionalFormatting>
  <conditionalFormatting sqref="E380">
    <cfRule type="containsErrors" dxfId="1473" priority="222">
      <formula>ISERROR(E380)</formula>
    </cfRule>
  </conditionalFormatting>
  <conditionalFormatting sqref="E380">
    <cfRule type="containsErrors" dxfId="1472" priority="221">
      <formula>ISERROR(E380)</formula>
    </cfRule>
  </conditionalFormatting>
  <conditionalFormatting sqref="F380">
    <cfRule type="containsErrors" dxfId="1471" priority="216">
      <formula>ISERROR(F380)</formula>
    </cfRule>
  </conditionalFormatting>
  <conditionalFormatting sqref="F380">
    <cfRule type="containsErrors" dxfId="1470" priority="213">
      <formula>ISERROR(F380)</formula>
    </cfRule>
  </conditionalFormatting>
  <conditionalFormatting sqref="F380">
    <cfRule type="containsErrors" dxfId="1469" priority="215">
      <formula>ISERROR(F380)</formula>
    </cfRule>
  </conditionalFormatting>
  <conditionalFormatting sqref="F380">
    <cfRule type="cellIs" dxfId="1468" priority="214" operator="equal">
      <formula>0</formula>
    </cfRule>
  </conditionalFormatting>
  <conditionalFormatting sqref="M363:N363">
    <cfRule type="cellIs" dxfId="1467" priority="208" operator="equal">
      <formula>0</formula>
    </cfRule>
  </conditionalFormatting>
  <conditionalFormatting sqref="C380:D380">
    <cfRule type="cellIs" dxfId="1466" priority="209" operator="equal">
      <formula>0</formula>
    </cfRule>
  </conditionalFormatting>
  <conditionalFormatting sqref="E369">
    <cfRule type="cellIs" dxfId="1465" priority="206" operator="equal">
      <formula>0</formula>
    </cfRule>
    <cfRule type="containsErrors" dxfId="1464" priority="207">
      <formula>ISERROR(E369)</formula>
    </cfRule>
  </conditionalFormatting>
  <conditionalFormatting sqref="E372">
    <cfRule type="cellIs" dxfId="1463" priority="204" operator="equal">
      <formula>0</formula>
    </cfRule>
    <cfRule type="containsErrors" dxfId="1462" priority="205">
      <formula>ISERROR(E372)</formula>
    </cfRule>
  </conditionalFormatting>
  <conditionalFormatting sqref="S360">
    <cfRule type="cellIs" dxfId="1461" priority="202" operator="greaterThanOrEqual">
      <formula>0</formula>
    </cfRule>
    <cfRule type="cellIs" dxfId="1460" priority="203" operator="lessThan">
      <formula>0</formula>
    </cfRule>
  </conditionalFormatting>
  <conditionalFormatting sqref="I361:K364">
    <cfRule type="containsErrors" dxfId="1459" priority="201">
      <formula>ISERROR(I361)</formula>
    </cfRule>
  </conditionalFormatting>
  <conditionalFormatting sqref="I361:K364">
    <cfRule type="cellIs" dxfId="1458" priority="200" operator="equal">
      <formula>0</formula>
    </cfRule>
  </conditionalFormatting>
  <conditionalFormatting sqref="G364">
    <cfRule type="cellIs" dxfId="1457" priority="199" operator="equal">
      <formula>0</formula>
    </cfRule>
  </conditionalFormatting>
  <conditionalFormatting sqref="G364">
    <cfRule type="containsErrors" dxfId="1456" priority="195">
      <formula>ISERROR(G364)</formula>
    </cfRule>
  </conditionalFormatting>
  <conditionalFormatting sqref="G364">
    <cfRule type="containsErrors" dxfId="1455" priority="190">
      <formula>ISERROR(G364)</formula>
    </cfRule>
  </conditionalFormatting>
  <conditionalFormatting sqref="G364">
    <cfRule type="containsErrors" dxfId="1454" priority="198">
      <formula>ISERROR(G364)</formula>
    </cfRule>
  </conditionalFormatting>
  <conditionalFormatting sqref="G364">
    <cfRule type="containsErrors" dxfId="1453" priority="197">
      <formula>ISERROR(G364)</formula>
    </cfRule>
  </conditionalFormatting>
  <conditionalFormatting sqref="G364">
    <cfRule type="cellIs" dxfId="1452" priority="191" operator="equal">
      <formula>0</formula>
    </cfRule>
    <cfRule type="containsErrors" dxfId="1451" priority="192">
      <formula>ISERROR(G364)</formula>
    </cfRule>
    <cfRule type="containsErrors" dxfId="1450" priority="196">
      <formula>ISERROR(G364)</formula>
    </cfRule>
  </conditionalFormatting>
  <conditionalFormatting sqref="G364">
    <cfRule type="containsErrors" dxfId="1449" priority="194">
      <formula>ISERROR(G364)</formula>
    </cfRule>
  </conditionalFormatting>
  <conditionalFormatting sqref="G364">
    <cfRule type="containsErrors" dxfId="1448" priority="193">
      <formula>ISERROR(G364)</formula>
    </cfRule>
  </conditionalFormatting>
  <conditionalFormatting sqref="D364">
    <cfRule type="containsErrors" dxfId="1447" priority="188">
      <formula>ISERROR(D364)</formula>
    </cfRule>
  </conditionalFormatting>
  <conditionalFormatting sqref="D364">
    <cfRule type="containsErrors" dxfId="1446" priority="185">
      <formula>ISERROR(D364)</formula>
    </cfRule>
  </conditionalFormatting>
  <conditionalFormatting sqref="D364">
    <cfRule type="containsErrors" dxfId="1445" priority="187">
      <formula>ISERROR(D364)</formula>
    </cfRule>
  </conditionalFormatting>
  <conditionalFormatting sqref="D364">
    <cfRule type="cellIs" dxfId="1444" priority="186" operator="equal">
      <formula>0</formula>
    </cfRule>
  </conditionalFormatting>
  <conditionalFormatting sqref="J369:K369 J372:K372 J377:K377 J374:K375">
    <cfRule type="containsErrors" dxfId="1443" priority="184">
      <formula>ISERROR(J369)</formula>
    </cfRule>
  </conditionalFormatting>
  <conditionalFormatting sqref="J369:K369 J372:K372 J377:K377 J374:K375">
    <cfRule type="cellIs" dxfId="1442" priority="183" operator="equal">
      <formula>0</formula>
    </cfRule>
  </conditionalFormatting>
  <conditionalFormatting sqref="J368">
    <cfRule type="cellIs" dxfId="1441" priority="181" operator="greaterThanOrEqual">
      <formula>0</formula>
    </cfRule>
    <cfRule type="cellIs" dxfId="1440" priority="182" operator="lessThan">
      <formula>0</formula>
    </cfRule>
  </conditionalFormatting>
  <conditionalFormatting sqref="R361:T361">
    <cfRule type="cellIs" dxfId="1439" priority="180" operator="equal">
      <formula>0</formula>
    </cfRule>
  </conditionalFormatting>
  <conditionalFormatting sqref="R361:T361">
    <cfRule type="containsErrors" dxfId="1438" priority="179">
      <formula>ISERROR(R361)</formula>
    </cfRule>
  </conditionalFormatting>
  <conditionalFormatting sqref="I360:K360">
    <cfRule type="containsErrors" dxfId="1437" priority="178">
      <formula>ISERROR(I360)</formula>
    </cfRule>
  </conditionalFormatting>
  <conditionalFormatting sqref="I360:K360">
    <cfRule type="cellIs" dxfId="1436" priority="177" operator="equal">
      <formula>0</formula>
    </cfRule>
  </conditionalFormatting>
  <conditionalFormatting sqref="G367:H380">
    <cfRule type="cellIs" dxfId="1435" priority="176" operator="equal">
      <formula>0</formula>
    </cfRule>
  </conditionalFormatting>
  <conditionalFormatting sqref="G367:H380">
    <cfRule type="containsErrors" dxfId="1434" priority="175">
      <formula>ISERROR(G367)</formula>
    </cfRule>
  </conditionalFormatting>
  <conditionalFormatting sqref="E367">
    <cfRule type="cellIs" dxfId="1433" priority="173" operator="equal">
      <formula>0</formula>
    </cfRule>
    <cfRule type="containsErrors" dxfId="1432" priority="174">
      <formula>ISERROR(E367)</formula>
    </cfRule>
  </conditionalFormatting>
  <conditionalFormatting sqref="J367">
    <cfRule type="cellIs" dxfId="1431" priority="171" operator="greaterThanOrEqual">
      <formula>0</formula>
    </cfRule>
    <cfRule type="cellIs" dxfId="1430" priority="172" operator="lessThan">
      <formula>0</formula>
    </cfRule>
  </conditionalFormatting>
  <conditionalFormatting sqref="E371">
    <cfRule type="cellIs" dxfId="1429" priority="167" operator="equal">
      <formula>0</formula>
    </cfRule>
    <cfRule type="containsErrors" dxfId="1428" priority="168">
      <formula>ISERROR(E371)</formula>
    </cfRule>
  </conditionalFormatting>
  <conditionalFormatting sqref="J371:K371">
    <cfRule type="containsErrors" dxfId="1427" priority="166">
      <formula>ISERROR(J371)</formula>
    </cfRule>
  </conditionalFormatting>
  <conditionalFormatting sqref="J371:K371">
    <cfRule type="cellIs" dxfId="1426" priority="165" operator="equal">
      <formula>0</formula>
    </cfRule>
  </conditionalFormatting>
  <conditionalFormatting sqref="I371">
    <cfRule type="containsErrors" dxfId="1425" priority="164">
      <formula>ISERROR(I371)</formula>
    </cfRule>
  </conditionalFormatting>
  <conditionalFormatting sqref="I371">
    <cfRule type="cellIs" dxfId="1424" priority="163" operator="equal">
      <formula>0</formula>
    </cfRule>
  </conditionalFormatting>
  <conditionalFormatting sqref="I369 I372 I380">
    <cfRule type="containsErrors" dxfId="1423" priority="162">
      <formula>ISERROR(I369)</formula>
    </cfRule>
  </conditionalFormatting>
  <conditionalFormatting sqref="I369 I372 I380">
    <cfRule type="cellIs" dxfId="1422" priority="161" operator="equal">
      <formula>0</formula>
    </cfRule>
  </conditionalFormatting>
  <conditionalFormatting sqref="I375 I379">
    <cfRule type="containsErrors" dxfId="1421" priority="160">
      <formula>ISERROR(I375)</formula>
    </cfRule>
  </conditionalFormatting>
  <conditionalFormatting sqref="I375 I379">
    <cfRule type="cellIs" dxfId="1420" priority="159" operator="equal">
      <formula>0</formula>
    </cfRule>
  </conditionalFormatting>
  <conditionalFormatting sqref="I374 I377">
    <cfRule type="containsErrors" dxfId="1419" priority="158">
      <formula>ISERROR(I374)</formula>
    </cfRule>
  </conditionalFormatting>
  <conditionalFormatting sqref="I374 I377">
    <cfRule type="cellIs" dxfId="1418" priority="157" operator="equal">
      <formula>0</formula>
    </cfRule>
  </conditionalFormatting>
  <conditionalFormatting sqref="E383:E386">
    <cfRule type="cellIs" dxfId="1417" priority="156" operator="equal">
      <formula>0</formula>
    </cfRule>
  </conditionalFormatting>
  <conditionalFormatting sqref="E383:E386">
    <cfRule type="containsErrors" dxfId="1416" priority="155">
      <formula>ISERROR(E383)</formula>
    </cfRule>
  </conditionalFormatting>
  <conditionalFormatting sqref="E376">
    <cfRule type="cellIs" dxfId="1415" priority="151" operator="equal">
      <formula>0</formula>
    </cfRule>
    <cfRule type="containsErrors" dxfId="1414" priority="152">
      <formula>ISERROR(E376)</formula>
    </cfRule>
  </conditionalFormatting>
  <conditionalFormatting sqref="J376:K376">
    <cfRule type="containsErrors" dxfId="1413" priority="150">
      <formula>ISERROR(J376)</formula>
    </cfRule>
  </conditionalFormatting>
  <conditionalFormatting sqref="J376:K376">
    <cfRule type="cellIs" dxfId="1412" priority="149" operator="equal">
      <formula>0</formula>
    </cfRule>
  </conditionalFormatting>
  <conditionalFormatting sqref="I376">
    <cfRule type="containsErrors" dxfId="1411" priority="148">
      <formula>ISERROR(I376)</formula>
    </cfRule>
  </conditionalFormatting>
  <conditionalFormatting sqref="I376">
    <cfRule type="cellIs" dxfId="1410" priority="147" operator="equal">
      <formula>0</formula>
    </cfRule>
  </conditionalFormatting>
  <conditionalFormatting sqref="E370">
    <cfRule type="cellIs" dxfId="1409" priority="143" operator="equal">
      <formula>0</formula>
    </cfRule>
    <cfRule type="containsErrors" dxfId="1408" priority="144">
      <formula>ISERROR(E370)</formula>
    </cfRule>
  </conditionalFormatting>
  <conditionalFormatting sqref="J370:K370">
    <cfRule type="containsErrors" dxfId="1407" priority="142">
      <formula>ISERROR(J370)</formula>
    </cfRule>
  </conditionalFormatting>
  <conditionalFormatting sqref="J370:K370">
    <cfRule type="cellIs" dxfId="1406" priority="141" operator="equal">
      <formula>0</formula>
    </cfRule>
  </conditionalFormatting>
  <conditionalFormatting sqref="I370">
    <cfRule type="containsErrors" dxfId="1405" priority="140">
      <formula>ISERROR(I370)</formula>
    </cfRule>
  </conditionalFormatting>
  <conditionalFormatting sqref="I370">
    <cfRule type="cellIs" dxfId="1404" priority="139" operator="equal">
      <formula>0</formula>
    </cfRule>
  </conditionalFormatting>
  <conditionalFormatting sqref="E373">
    <cfRule type="cellIs" dxfId="1403" priority="135" operator="equal">
      <formula>0</formula>
    </cfRule>
    <cfRule type="containsErrors" dxfId="1402" priority="136">
      <formula>ISERROR(E373)</formula>
    </cfRule>
  </conditionalFormatting>
  <conditionalFormatting sqref="J373:K373">
    <cfRule type="containsErrors" dxfId="1401" priority="134">
      <formula>ISERROR(J373)</formula>
    </cfRule>
  </conditionalFormatting>
  <conditionalFormatting sqref="J373:K373">
    <cfRule type="cellIs" dxfId="1400" priority="133" operator="equal">
      <formula>0</formula>
    </cfRule>
  </conditionalFormatting>
  <conditionalFormatting sqref="I373">
    <cfRule type="containsErrors" dxfId="1399" priority="132">
      <formula>ISERROR(I373)</formula>
    </cfRule>
  </conditionalFormatting>
  <conditionalFormatting sqref="I373">
    <cfRule type="cellIs" dxfId="1398" priority="131" operator="equal">
      <formula>0</formula>
    </cfRule>
  </conditionalFormatting>
  <conditionalFormatting sqref="E378">
    <cfRule type="cellIs" dxfId="1397" priority="127" operator="equal">
      <formula>0</formula>
    </cfRule>
    <cfRule type="containsErrors" dxfId="1396" priority="128">
      <formula>ISERROR(E378)</formula>
    </cfRule>
  </conditionalFormatting>
  <conditionalFormatting sqref="J378:K378">
    <cfRule type="cellIs" dxfId="1395" priority="125" operator="equal">
      <formula>0</formula>
    </cfRule>
  </conditionalFormatting>
  <conditionalFormatting sqref="I378">
    <cfRule type="containsErrors" dxfId="1394" priority="124">
      <formula>ISERROR(I378)</formula>
    </cfRule>
  </conditionalFormatting>
  <conditionalFormatting sqref="I378">
    <cfRule type="cellIs" dxfId="1393" priority="123" operator="equal">
      <formula>0</formula>
    </cfRule>
  </conditionalFormatting>
  <conditionalFormatting sqref="G384:H384">
    <cfRule type="cellIs" dxfId="1392" priority="122" operator="equal">
      <formula>0</formula>
    </cfRule>
  </conditionalFormatting>
  <conditionalFormatting sqref="G384:H384">
    <cfRule type="containsErrors" dxfId="1391" priority="121">
      <formula>ISERROR(G384)</formula>
    </cfRule>
  </conditionalFormatting>
  <conditionalFormatting sqref="I384">
    <cfRule type="containsErrors" dxfId="1390" priority="118">
      <formula>ISERROR(I384)</formula>
    </cfRule>
  </conditionalFormatting>
  <conditionalFormatting sqref="I384">
    <cfRule type="cellIs" dxfId="1389" priority="117" operator="equal">
      <formula>0</formula>
    </cfRule>
  </conditionalFormatting>
  <conditionalFormatting sqref="G385:H385">
    <cfRule type="cellIs" dxfId="1388" priority="116" operator="equal">
      <formula>0</formula>
    </cfRule>
  </conditionalFormatting>
  <conditionalFormatting sqref="G385:H385">
    <cfRule type="containsErrors" dxfId="1387" priority="115">
      <formula>ISERROR(G385)</formula>
    </cfRule>
  </conditionalFormatting>
  <conditionalFormatting sqref="J385:K385">
    <cfRule type="containsErrors" dxfId="1386" priority="114">
      <formula>ISERROR(J385)</formula>
    </cfRule>
  </conditionalFormatting>
  <conditionalFormatting sqref="J385:K385">
    <cfRule type="cellIs" dxfId="1385" priority="113" operator="equal">
      <formula>0</formula>
    </cfRule>
  </conditionalFormatting>
  <conditionalFormatting sqref="I385">
    <cfRule type="containsErrors" dxfId="1384" priority="112">
      <formula>ISERROR(I385)</formula>
    </cfRule>
  </conditionalFormatting>
  <conditionalFormatting sqref="I385">
    <cfRule type="cellIs" dxfId="1383" priority="111" operator="equal">
      <formula>0</formula>
    </cfRule>
  </conditionalFormatting>
  <conditionalFormatting sqref="G386:H386">
    <cfRule type="cellIs" dxfId="1382" priority="110" operator="equal">
      <formula>0</formula>
    </cfRule>
  </conditionalFormatting>
  <conditionalFormatting sqref="G386:H386">
    <cfRule type="containsErrors" dxfId="1381" priority="109">
      <formula>ISERROR(G386)</formula>
    </cfRule>
  </conditionalFormatting>
  <conditionalFormatting sqref="J386:K386">
    <cfRule type="containsErrors" dxfId="1380" priority="108">
      <formula>ISERROR(J386)</formula>
    </cfRule>
  </conditionalFormatting>
  <conditionalFormatting sqref="J386:K386">
    <cfRule type="cellIs" dxfId="1379" priority="107" operator="equal">
      <formula>0</formula>
    </cfRule>
  </conditionalFormatting>
  <conditionalFormatting sqref="I386">
    <cfRule type="containsErrors" dxfId="1378" priority="106">
      <formula>ISERROR(I386)</formula>
    </cfRule>
  </conditionalFormatting>
  <conditionalFormatting sqref="I386">
    <cfRule type="cellIs" dxfId="1377" priority="105" operator="equal">
      <formula>0</formula>
    </cfRule>
  </conditionalFormatting>
  <conditionalFormatting sqref="F384">
    <cfRule type="cellIs" dxfId="1376" priority="104" operator="equal">
      <formula>0</formula>
    </cfRule>
  </conditionalFormatting>
  <conditionalFormatting sqref="F384">
    <cfRule type="containsErrors" dxfId="1375" priority="103">
      <formula>ISERROR(F384)</formula>
    </cfRule>
  </conditionalFormatting>
  <conditionalFormatting sqref="F385">
    <cfRule type="cellIs" dxfId="1374" priority="102" operator="equal">
      <formula>0</formula>
    </cfRule>
  </conditionalFormatting>
  <conditionalFormatting sqref="F385">
    <cfRule type="containsErrors" dxfId="1373" priority="101">
      <formula>ISERROR(F385)</formula>
    </cfRule>
  </conditionalFormatting>
  <conditionalFormatting sqref="F386">
    <cfRule type="cellIs" dxfId="1372" priority="100" operator="equal">
      <formula>0</formula>
    </cfRule>
  </conditionalFormatting>
  <conditionalFormatting sqref="F386">
    <cfRule type="containsErrors" dxfId="1371" priority="99">
      <formula>ISERROR(F386)</formula>
    </cfRule>
  </conditionalFormatting>
  <conditionalFormatting sqref="J193:K193">
    <cfRule type="containsErrors" dxfId="1370" priority="76">
      <formula>ISERROR(J193)</formula>
    </cfRule>
  </conditionalFormatting>
  <conditionalFormatting sqref="J193:K193">
    <cfRule type="cellIs" dxfId="1369" priority="75" operator="equal">
      <formula>0</formula>
    </cfRule>
  </conditionalFormatting>
  <conditionalFormatting sqref="I18">
    <cfRule type="containsErrors" dxfId="1368" priority="94">
      <formula>ISERROR(I18)</formula>
    </cfRule>
  </conditionalFormatting>
  <conditionalFormatting sqref="I18">
    <cfRule type="cellIs" dxfId="1367" priority="93" operator="equal">
      <formula>0</formula>
    </cfRule>
  </conditionalFormatting>
  <conditionalFormatting sqref="J53:K53">
    <cfRule type="containsErrors" dxfId="1366" priority="92">
      <formula>ISERROR(J53)</formula>
    </cfRule>
  </conditionalFormatting>
  <conditionalFormatting sqref="J53:K53">
    <cfRule type="cellIs" dxfId="1365" priority="91" operator="equal">
      <formula>0</formula>
    </cfRule>
  </conditionalFormatting>
  <conditionalFormatting sqref="I53">
    <cfRule type="containsErrors" dxfId="1364" priority="90">
      <formula>ISERROR(I53)</formula>
    </cfRule>
  </conditionalFormatting>
  <conditionalFormatting sqref="I53">
    <cfRule type="cellIs" dxfId="1363" priority="89" operator="equal">
      <formula>0</formula>
    </cfRule>
  </conditionalFormatting>
  <conditionalFormatting sqref="J88:K88">
    <cfRule type="containsErrors" dxfId="1362" priority="88">
      <formula>ISERROR(J88)</formula>
    </cfRule>
  </conditionalFormatting>
  <conditionalFormatting sqref="J88:K88">
    <cfRule type="cellIs" dxfId="1361" priority="87" operator="equal">
      <formula>0</formula>
    </cfRule>
  </conditionalFormatting>
  <conditionalFormatting sqref="I88">
    <cfRule type="containsErrors" dxfId="1360" priority="86">
      <formula>ISERROR(I88)</formula>
    </cfRule>
  </conditionalFormatting>
  <conditionalFormatting sqref="I88">
    <cfRule type="cellIs" dxfId="1359" priority="85" operator="equal">
      <formula>0</formula>
    </cfRule>
  </conditionalFormatting>
  <conditionalFormatting sqref="J123:K123">
    <cfRule type="containsErrors" dxfId="1358" priority="84">
      <formula>ISERROR(J123)</formula>
    </cfRule>
  </conditionalFormatting>
  <conditionalFormatting sqref="J123:K123">
    <cfRule type="cellIs" dxfId="1357" priority="83" operator="equal">
      <formula>0</formula>
    </cfRule>
  </conditionalFormatting>
  <conditionalFormatting sqref="I123">
    <cfRule type="containsErrors" dxfId="1356" priority="82">
      <formula>ISERROR(I123)</formula>
    </cfRule>
  </conditionalFormatting>
  <conditionalFormatting sqref="I123">
    <cfRule type="cellIs" dxfId="1355" priority="81" operator="equal">
      <formula>0</formula>
    </cfRule>
  </conditionalFormatting>
  <conditionalFormatting sqref="J158:K158">
    <cfRule type="containsErrors" dxfId="1354" priority="80">
      <formula>ISERROR(J158)</formula>
    </cfRule>
  </conditionalFormatting>
  <conditionalFormatting sqref="J158:K158">
    <cfRule type="cellIs" dxfId="1353" priority="79" operator="equal">
      <formula>0</formula>
    </cfRule>
  </conditionalFormatting>
  <conditionalFormatting sqref="I158">
    <cfRule type="containsErrors" dxfId="1352" priority="78">
      <formula>ISERROR(I158)</formula>
    </cfRule>
  </conditionalFormatting>
  <conditionalFormatting sqref="I158">
    <cfRule type="cellIs" dxfId="1351" priority="77" operator="equal">
      <formula>0</formula>
    </cfRule>
  </conditionalFormatting>
  <conditionalFormatting sqref="I193">
    <cfRule type="containsErrors" dxfId="1350" priority="74">
      <formula>ISERROR(I193)</formula>
    </cfRule>
  </conditionalFormatting>
  <conditionalFormatting sqref="I193">
    <cfRule type="cellIs" dxfId="1349" priority="73" operator="equal">
      <formula>0</formula>
    </cfRule>
  </conditionalFormatting>
  <conditionalFormatting sqref="J228:K228">
    <cfRule type="containsErrors" dxfId="1348" priority="72">
      <formula>ISERROR(J228)</formula>
    </cfRule>
  </conditionalFormatting>
  <conditionalFormatting sqref="J228:K228">
    <cfRule type="cellIs" dxfId="1347" priority="71" operator="equal">
      <formula>0</formula>
    </cfRule>
  </conditionalFormatting>
  <conditionalFormatting sqref="I228">
    <cfRule type="containsErrors" dxfId="1346" priority="70">
      <formula>ISERROR(I228)</formula>
    </cfRule>
  </conditionalFormatting>
  <conditionalFormatting sqref="I228">
    <cfRule type="cellIs" dxfId="1345" priority="69" operator="equal">
      <formula>0</formula>
    </cfRule>
  </conditionalFormatting>
  <conditionalFormatting sqref="J263:K263">
    <cfRule type="containsErrors" dxfId="1344" priority="68">
      <formula>ISERROR(J263)</formula>
    </cfRule>
  </conditionalFormatting>
  <conditionalFormatting sqref="J263:K263">
    <cfRule type="cellIs" dxfId="1343" priority="67" operator="equal">
      <formula>0</formula>
    </cfRule>
  </conditionalFormatting>
  <conditionalFormatting sqref="I263">
    <cfRule type="containsErrors" dxfId="1342" priority="66">
      <formula>ISERROR(I263)</formula>
    </cfRule>
  </conditionalFormatting>
  <conditionalFormatting sqref="I263">
    <cfRule type="cellIs" dxfId="1341" priority="65" operator="equal">
      <formula>0</formula>
    </cfRule>
  </conditionalFormatting>
  <conditionalFormatting sqref="J298:K298">
    <cfRule type="containsErrors" dxfId="1340" priority="64">
      <formula>ISERROR(J298)</formula>
    </cfRule>
  </conditionalFormatting>
  <conditionalFormatting sqref="J298:K298">
    <cfRule type="cellIs" dxfId="1339" priority="63" operator="equal">
      <formula>0</formula>
    </cfRule>
  </conditionalFormatting>
  <conditionalFormatting sqref="I298">
    <cfRule type="containsErrors" dxfId="1338" priority="62">
      <formula>ISERROR(I298)</formula>
    </cfRule>
  </conditionalFormatting>
  <conditionalFormatting sqref="I298">
    <cfRule type="cellIs" dxfId="1337" priority="61" operator="equal">
      <formula>0</formula>
    </cfRule>
  </conditionalFormatting>
  <conditionalFormatting sqref="J333:K333">
    <cfRule type="containsErrors" dxfId="1336" priority="60">
      <formula>ISERROR(J333)</formula>
    </cfRule>
  </conditionalFormatting>
  <conditionalFormatting sqref="J333:K333">
    <cfRule type="cellIs" dxfId="1335" priority="59" operator="equal">
      <formula>0</formula>
    </cfRule>
  </conditionalFormatting>
  <conditionalFormatting sqref="I333">
    <cfRule type="containsErrors" dxfId="1334" priority="58">
      <formula>ISERROR(I333)</formula>
    </cfRule>
  </conditionalFormatting>
  <conditionalFormatting sqref="I333">
    <cfRule type="cellIs" dxfId="1333" priority="57" operator="equal">
      <formula>0</formula>
    </cfRule>
  </conditionalFormatting>
  <conditionalFormatting sqref="J27">
    <cfRule type="containsErrors" dxfId="1332" priority="36">
      <formula>ISERROR(J27)</formula>
    </cfRule>
  </conditionalFormatting>
  <conditionalFormatting sqref="J27">
    <cfRule type="cellIs" dxfId="1331" priority="35" operator="equal">
      <formula>0</formula>
    </cfRule>
  </conditionalFormatting>
  <conditionalFormatting sqref="K21">
    <cfRule type="containsErrors" dxfId="1330" priority="6">
      <formula>ISERROR(K21)</formula>
    </cfRule>
  </conditionalFormatting>
  <conditionalFormatting sqref="K21">
    <cfRule type="cellIs" dxfId="1329" priority="5" operator="equal">
      <formula>0</formula>
    </cfRule>
  </conditionalFormatting>
  <conditionalFormatting sqref="J28">
    <cfRule type="containsErrors" dxfId="1328" priority="32">
      <formula>ISERROR(J28)</formula>
    </cfRule>
  </conditionalFormatting>
  <conditionalFormatting sqref="J28">
    <cfRule type="cellIs" dxfId="1327" priority="31" operator="equal">
      <formula>0</formula>
    </cfRule>
  </conditionalFormatting>
  <conditionalFormatting sqref="K22">
    <cfRule type="containsErrors" dxfId="1326" priority="2">
      <formula>ISERROR(K22)</formula>
    </cfRule>
  </conditionalFormatting>
  <conditionalFormatting sqref="K22">
    <cfRule type="cellIs" dxfId="1325" priority="1" operator="equal">
      <formula>0</formula>
    </cfRule>
  </conditionalFormatting>
  <conditionalFormatting sqref="I19 I23">
    <cfRule type="containsErrors" dxfId="1324" priority="48">
      <formula>ISERROR(I19)</formula>
    </cfRule>
  </conditionalFormatting>
  <conditionalFormatting sqref="I19 I23">
    <cfRule type="cellIs" dxfId="1323" priority="47" operator="equal">
      <formula>0</formula>
    </cfRule>
  </conditionalFormatting>
  <conditionalFormatting sqref="I21">
    <cfRule type="containsErrors" dxfId="1322" priority="46">
      <formula>ISERROR(I21)</formula>
    </cfRule>
  </conditionalFormatting>
  <conditionalFormatting sqref="I21">
    <cfRule type="cellIs" dxfId="1321" priority="45" operator="equal">
      <formula>0</formula>
    </cfRule>
  </conditionalFormatting>
  <conditionalFormatting sqref="I20 I24">
    <cfRule type="containsErrors" dxfId="1320" priority="44">
      <formula>ISERROR(I20)</formula>
    </cfRule>
  </conditionalFormatting>
  <conditionalFormatting sqref="I20 I24">
    <cfRule type="cellIs" dxfId="1319" priority="43" operator="equal">
      <formula>0</formula>
    </cfRule>
  </conditionalFormatting>
  <conditionalFormatting sqref="I22">
    <cfRule type="containsErrors" dxfId="1318" priority="42">
      <formula>ISERROR(I22)</formula>
    </cfRule>
  </conditionalFormatting>
  <conditionalFormatting sqref="I22">
    <cfRule type="cellIs" dxfId="1317" priority="41" operator="equal">
      <formula>0</formula>
    </cfRule>
  </conditionalFormatting>
  <conditionalFormatting sqref="J30">
    <cfRule type="containsErrors" dxfId="1316" priority="40">
      <formula>ISERROR(J30)</formula>
    </cfRule>
  </conditionalFormatting>
  <conditionalFormatting sqref="J30">
    <cfRule type="cellIs" dxfId="1315" priority="39" operator="equal">
      <formula>0</formula>
    </cfRule>
  </conditionalFormatting>
  <conditionalFormatting sqref="J25 J29">
    <cfRule type="containsErrors" dxfId="1314" priority="38">
      <formula>ISERROR(J25)</formula>
    </cfRule>
  </conditionalFormatting>
  <conditionalFormatting sqref="J25 J29">
    <cfRule type="cellIs" dxfId="1313" priority="37" operator="equal">
      <formula>0</formula>
    </cfRule>
  </conditionalFormatting>
  <conditionalFormatting sqref="J26">
    <cfRule type="containsErrors" dxfId="1312" priority="34">
      <formula>ISERROR(J26)</formula>
    </cfRule>
  </conditionalFormatting>
  <conditionalFormatting sqref="J26">
    <cfRule type="cellIs" dxfId="1311" priority="33" operator="equal">
      <formula>0</formula>
    </cfRule>
  </conditionalFormatting>
  <conditionalFormatting sqref="J18">
    <cfRule type="containsErrors" dxfId="1310" priority="30">
      <formula>ISERROR(J18)</formula>
    </cfRule>
  </conditionalFormatting>
  <conditionalFormatting sqref="J18">
    <cfRule type="cellIs" dxfId="1309" priority="29" operator="equal">
      <formula>0</formula>
    </cfRule>
  </conditionalFormatting>
  <conditionalFormatting sqref="J19 J23">
    <cfRule type="containsErrors" dxfId="1308" priority="28">
      <formula>ISERROR(J19)</formula>
    </cfRule>
  </conditionalFormatting>
  <conditionalFormatting sqref="J19 J23">
    <cfRule type="cellIs" dxfId="1307" priority="27" operator="equal">
      <formula>0</formula>
    </cfRule>
  </conditionalFormatting>
  <conditionalFormatting sqref="J21">
    <cfRule type="containsErrors" dxfId="1306" priority="26">
      <formula>ISERROR(J21)</formula>
    </cfRule>
  </conditionalFormatting>
  <conditionalFormatting sqref="J21">
    <cfRule type="cellIs" dxfId="1305" priority="25" operator="equal">
      <formula>0</formula>
    </cfRule>
  </conditionalFormatting>
  <conditionalFormatting sqref="J20 J24">
    <cfRule type="containsErrors" dxfId="1304" priority="24">
      <formula>ISERROR(J20)</formula>
    </cfRule>
  </conditionalFormatting>
  <conditionalFormatting sqref="J20 J24">
    <cfRule type="cellIs" dxfId="1303" priority="23" operator="equal">
      <formula>0</formula>
    </cfRule>
  </conditionalFormatting>
  <conditionalFormatting sqref="J22">
    <cfRule type="containsErrors" dxfId="1302" priority="22">
      <formula>ISERROR(J22)</formula>
    </cfRule>
  </conditionalFormatting>
  <conditionalFormatting sqref="J22">
    <cfRule type="cellIs" dxfId="1301" priority="21" operator="equal">
      <formula>0</formula>
    </cfRule>
  </conditionalFormatting>
  <conditionalFormatting sqref="K30">
    <cfRule type="containsErrors" dxfId="1300" priority="20">
      <formula>ISERROR(K30)</formula>
    </cfRule>
  </conditionalFormatting>
  <conditionalFormatting sqref="K30">
    <cfRule type="cellIs" dxfId="1299" priority="19" operator="equal">
      <formula>0</formula>
    </cfRule>
  </conditionalFormatting>
  <conditionalFormatting sqref="K25 K29">
    <cfRule type="containsErrors" dxfId="1298" priority="18">
      <formula>ISERROR(K25)</formula>
    </cfRule>
  </conditionalFormatting>
  <conditionalFormatting sqref="K25 K29">
    <cfRule type="cellIs" dxfId="1297" priority="17" operator="equal">
      <formula>0</formula>
    </cfRule>
  </conditionalFormatting>
  <conditionalFormatting sqref="K27">
    <cfRule type="containsErrors" dxfId="1296" priority="16">
      <formula>ISERROR(K27)</formula>
    </cfRule>
  </conditionalFormatting>
  <conditionalFormatting sqref="K27">
    <cfRule type="cellIs" dxfId="1295" priority="15" operator="equal">
      <formula>0</formula>
    </cfRule>
  </conditionalFormatting>
  <conditionalFormatting sqref="K26">
    <cfRule type="containsErrors" dxfId="1294" priority="14">
      <formula>ISERROR(K26)</formula>
    </cfRule>
  </conditionalFormatting>
  <conditionalFormatting sqref="K26">
    <cfRule type="cellIs" dxfId="1293" priority="13" operator="equal">
      <formula>0</formula>
    </cfRule>
  </conditionalFormatting>
  <conditionalFormatting sqref="K28">
    <cfRule type="containsErrors" dxfId="1292" priority="12">
      <formula>ISERROR(K28)</formula>
    </cfRule>
  </conditionalFormatting>
  <conditionalFormatting sqref="K28">
    <cfRule type="cellIs" dxfId="1291" priority="11" operator="equal">
      <formula>0</formula>
    </cfRule>
  </conditionalFormatting>
  <conditionalFormatting sqref="K18">
    <cfRule type="containsErrors" dxfId="1290" priority="10">
      <formula>ISERROR(K18)</formula>
    </cfRule>
  </conditionalFormatting>
  <conditionalFormatting sqref="K18">
    <cfRule type="cellIs" dxfId="1289" priority="9" operator="equal">
      <formula>0</formula>
    </cfRule>
  </conditionalFormatting>
  <conditionalFormatting sqref="K19 K23">
    <cfRule type="containsErrors" dxfId="1288" priority="8">
      <formula>ISERROR(K19)</formula>
    </cfRule>
  </conditionalFormatting>
  <conditionalFormatting sqref="K19 K23">
    <cfRule type="cellIs" dxfId="1287" priority="7" operator="equal">
      <formula>0</formula>
    </cfRule>
  </conditionalFormatting>
  <conditionalFormatting sqref="K20 K24">
    <cfRule type="containsErrors" dxfId="1286" priority="4">
      <formula>ISERROR(K20)</formula>
    </cfRule>
  </conditionalFormatting>
  <conditionalFormatting sqref="K20 K24">
    <cfRule type="cellIs" dxfId="1285" priority="3" operator="equal">
      <formula>0</formula>
    </cfRule>
  </conditionalFormatting>
  <hyperlinks>
    <hyperlink ref="O15:P15" r:id="rId1" display="SMELLIÐ HÉR TIL AÐ NÁLGAST REIKNIVÉL FYRIR LOSUN CO2 OG FJÖLDA KM VEGNA FLUGFERÐA"/>
    <hyperlink ref="O50:P50" r:id="rId2" display="SMELLIÐ HÉR TIL AÐ NÁLGAST REIKNIVÉL FYRIR LOSUN CO2 OG FJÖLDA KM VEGNA FLUGFERÐA"/>
    <hyperlink ref="O85:P85" r:id="rId3" display="SMELLIÐ HÉR TIL AÐ NÁLGAST REIKNIVÉL FYRIR LOSUN CO2 OG FJÖLDA KM VEGNA FLUGFERÐA"/>
    <hyperlink ref="O120:P120" r:id="rId4" display="SMELLIÐ HÉR TIL AÐ NÁLGAST REIKNIVÉL FYRIR LOSUN CO2 OG FJÖLDA KM VEGNA FLUGFERÐA"/>
    <hyperlink ref="O155:P155" r:id="rId5" display="SMELLIÐ HÉR TIL AÐ NÁLGAST REIKNIVÉL FYRIR LOSUN CO2 OG FJÖLDA KM VEGNA FLUGFERÐA"/>
    <hyperlink ref="O190:P190" r:id="rId6" display="SMELLIÐ HÉR TIL AÐ NÁLGAST REIKNIVÉL FYRIR LOSUN CO2 OG FJÖLDA KM VEGNA FLUGFERÐA"/>
    <hyperlink ref="O225:P225" r:id="rId7" display="SMELLIÐ HÉR TIL AÐ NÁLGAST REIKNIVÉL FYRIR LOSUN CO2 OG FJÖLDA KM VEGNA FLUGFERÐA"/>
    <hyperlink ref="O260:P260" r:id="rId8" display="SMELLIÐ HÉR TIL AÐ NÁLGAST REIKNIVÉL FYRIR LOSUN CO2 OG FJÖLDA KM VEGNA FLUGFERÐA"/>
    <hyperlink ref="O295:P295" r:id="rId9" display="SMELLIÐ HÉR TIL AÐ NÁLGAST REIKNIVÉL FYRIR LOSUN CO2 OG FJÖLDA KM VEGNA FLUGFERÐA"/>
    <hyperlink ref="O330:P330" r:id="rId10" display="SMELLIÐ HÉR TIL AÐ NÁLGAST REIKNIVÉL FYRIR LOSUN CO2 OG FJÖLDA KM VEGNA FLUGFERÐA"/>
    <hyperlink ref="O365:P365" r:id="rId11" display="SMELLIÐ HÉR TIL AÐ NÁLGAST REIKNIVÉL FYRIR LOSUN CO2 OG FJÖLDA KM VEGNA FLUGFERÐA"/>
  </hyperlinks>
  <pageMargins left="0.7" right="0.7" top="0.75" bottom="0.75" header="0.3" footer="0.3"/>
  <pageSetup paperSize="9" orientation="portrait" r:id="rId12"/>
  <ignoredErrors>
    <ignoredError sqref="H17 H18:H30 E325:E329 P325:Q328 G332:H345 E348:E351 P360:Q363 G17:G30 E37 G52:H65 G87:H100 G122:H135 E138:E141 E150:E154 P150:Q153 G157:H170 G227:H240 G297:H310 G262:H275 E278:E281 E255:E259 P255:Q258 G192:H205 P185:Q188" evalError="1"/>
    <ignoredError sqref="D360:D361 F367:F379 D383:D386 O10:O13 F17:F29 D10:D11 D33:D36 D45:D46 F52:F64 O45:O48 D68:D71 D80:D81 O80:O83 F87:F99 D103:D106 D115:D116 O115:O118 F122:F134 D138:D141 D150:D151 O150:O151 F157:F169 D173:D176 D185:D186 O185:O187 F192:F204 D208:D211 D220:D221 O220:O223 F227:F239 D243:D246 F262:F274 D278:D281 D290:D291 O290:O293 F297:F309 D313:D316 I138 O255:O256 D293:D294 D223:D224 D188:D189 D118:D119 D83:D84 D48:D49 D13:D14 D363:D364" unlockedFormula="1"/>
    <ignoredError sqref="E360:E361 E363:E364 G367:H380 E383:E386 P10:Q13 E10:E14 E33:E36 E45:E49 P45:Q48 E68:E71 E80:E84 P80:Q83 E103:E106 E115:E119 P115:Q118 E173:E176 E220:E224 P220:Q223 E243:E246 E290:E294 P290:Q293 E313:E316 E185:E189" evalError="1" unlockedFormula="1"/>
    <ignoredError sqref="E362" evalError="1" formula="1" unlockedFormula="1"/>
    <ignoredError sqref="E30 E65 E100 E135 E170 E310 E345" evalError="1" formula="1"/>
  </ignoredErrors>
  <legacyDrawing r:id="rId1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8"/>
  <sheetViews>
    <sheetView showGridLines="0" topLeftCell="A5" zoomScaleNormal="100" workbookViewId="0">
      <selection activeCell="D30" sqref="D30"/>
    </sheetView>
  </sheetViews>
  <sheetFormatPr defaultRowHeight="15" outlineLevelRow="1" x14ac:dyDescent="0.25"/>
  <cols>
    <col min="1" max="1" width="3.25" style="318" customWidth="1"/>
    <col min="2" max="2" width="24.125" style="318" customWidth="1"/>
    <col min="3" max="3" width="18.375" style="318" customWidth="1"/>
    <col min="4" max="4" width="18.25" style="318" customWidth="1"/>
    <col min="5" max="5" width="19.625" style="318" customWidth="1"/>
    <col min="6" max="6" width="13.5" style="318" customWidth="1"/>
    <col min="7" max="7" width="19.75" style="318" customWidth="1"/>
    <col min="8" max="16384" width="9" style="318"/>
  </cols>
  <sheetData>
    <row r="1" spans="1:16" s="77" customFormat="1" ht="73.5" customHeight="1" x14ac:dyDescent="0.35">
      <c r="A1" s="320"/>
      <c r="B1" s="632" t="s">
        <v>121</v>
      </c>
      <c r="C1" s="617" t="s">
        <v>124</v>
      </c>
      <c r="D1" s="617"/>
      <c r="E1" s="617"/>
      <c r="F1" s="617"/>
      <c r="G1" s="617"/>
      <c r="H1" s="52"/>
      <c r="I1" s="52"/>
      <c r="J1" s="52"/>
      <c r="K1" s="52"/>
      <c r="L1" s="295"/>
      <c r="M1" s="296"/>
      <c r="N1" s="297"/>
      <c r="O1" s="298"/>
      <c r="P1" s="298"/>
    </row>
    <row r="2" spans="1:16" s="77" customFormat="1" ht="17.25" customHeight="1" x14ac:dyDescent="0.3">
      <c r="A2" s="321"/>
      <c r="B2" s="632"/>
      <c r="C2" s="617"/>
      <c r="D2" s="617"/>
      <c r="E2" s="617"/>
      <c r="F2" s="617"/>
      <c r="G2" s="617"/>
      <c r="H2" s="52"/>
      <c r="I2" s="52"/>
      <c r="J2" s="52"/>
      <c r="K2" s="52"/>
      <c r="L2" s="299"/>
      <c r="M2" s="300"/>
      <c r="N2" s="301"/>
      <c r="O2" s="302"/>
      <c r="P2" s="302"/>
    </row>
    <row r="3" spans="1:16" s="77" customFormat="1" ht="64.5" customHeight="1" x14ac:dyDescent="0.3">
      <c r="A3" s="322"/>
      <c r="B3" s="632"/>
      <c r="C3" s="625" t="s">
        <v>27</v>
      </c>
      <c r="D3" s="626"/>
      <c r="E3" s="626"/>
      <c r="F3" s="626"/>
      <c r="G3" s="627"/>
      <c r="H3" s="198"/>
      <c r="I3" s="198"/>
      <c r="J3" s="198"/>
      <c r="K3" s="198"/>
      <c r="M3" s="94"/>
      <c r="N3" s="98"/>
    </row>
    <row r="4" spans="1:16" s="82" customFormat="1" ht="15.75" customHeight="1" x14ac:dyDescent="0.3">
      <c r="A4" s="319"/>
      <c r="B4" s="293"/>
      <c r="C4" s="293"/>
      <c r="D4" s="293"/>
      <c r="E4" s="293"/>
      <c r="F4" s="294"/>
      <c r="G4" s="293"/>
      <c r="H4" s="303"/>
      <c r="I4" s="304"/>
      <c r="J4" s="293"/>
      <c r="K4" s="293"/>
      <c r="L4" s="293"/>
      <c r="M4" s="303"/>
      <c r="N4" s="304"/>
    </row>
    <row r="5" spans="1:16" s="305" customFormat="1" ht="30" customHeight="1" x14ac:dyDescent="0.4">
      <c r="A5" s="604">
        <v>2017</v>
      </c>
      <c r="B5" s="604"/>
      <c r="C5" s="604"/>
      <c r="D5" s="604"/>
      <c r="E5" s="604"/>
      <c r="F5" s="604"/>
      <c r="G5" s="638"/>
      <c r="H5" s="288"/>
      <c r="J5" s="288"/>
      <c r="K5" s="288"/>
      <c r="L5" s="288"/>
      <c r="M5" s="288"/>
      <c r="N5" s="288"/>
    </row>
    <row r="6" spans="1:16" s="82" customFormat="1" ht="30" hidden="1" customHeight="1" outlineLevel="1" x14ac:dyDescent="0.3">
      <c r="A6" s="570">
        <v>2017</v>
      </c>
      <c r="B6" s="639" t="s">
        <v>120</v>
      </c>
      <c r="C6" s="618"/>
      <c r="D6" s="618"/>
      <c r="E6" s="618"/>
      <c r="F6" s="618"/>
      <c r="G6" s="640"/>
      <c r="H6" s="285"/>
      <c r="I6" s="285"/>
      <c r="J6" s="286"/>
      <c r="K6" s="285"/>
      <c r="L6" s="285"/>
      <c r="M6" s="285"/>
      <c r="N6" s="287"/>
    </row>
    <row r="7" spans="1:16" s="206" customFormat="1" ht="37.5" hidden="1" customHeight="1" outlineLevel="1" x14ac:dyDescent="0.25">
      <c r="A7" s="570"/>
      <c r="B7" s="325"/>
      <c r="C7" s="326" t="s">
        <v>131</v>
      </c>
      <c r="D7" s="326" t="s">
        <v>194</v>
      </c>
      <c r="E7" s="481" t="s">
        <v>195</v>
      </c>
      <c r="F7" s="483" t="s">
        <v>142</v>
      </c>
      <c r="G7" s="482" t="s">
        <v>196</v>
      </c>
      <c r="H7" s="306"/>
      <c r="I7" s="307"/>
      <c r="J7" s="308"/>
      <c r="K7" s="308"/>
      <c r="L7" s="308"/>
      <c r="M7" s="306"/>
      <c r="N7" s="307"/>
    </row>
    <row r="8" spans="1:16" s="82" customFormat="1" ht="21" hidden="1" customHeight="1" outlineLevel="1" x14ac:dyDescent="0.3">
      <c r="A8" s="570"/>
      <c r="B8" s="327" t="s">
        <v>123</v>
      </c>
      <c r="C8" s="328"/>
      <c r="D8" s="501" t="str">
        <f>IFERROR(C8/Samantekt!H7,"")</f>
        <v/>
      </c>
      <c r="E8" s="397">
        <v>0</v>
      </c>
      <c r="F8" s="487" t="e">
        <f>1-(E8/D12)</f>
        <v>#VALUE!</v>
      </c>
      <c r="G8" s="397">
        <v>0</v>
      </c>
      <c r="H8" s="309"/>
      <c r="I8" s="310"/>
      <c r="J8" s="311"/>
      <c r="K8" s="312"/>
      <c r="L8" s="313"/>
      <c r="M8" s="309"/>
      <c r="N8" s="310"/>
    </row>
    <row r="9" spans="1:16" s="82" customFormat="1" ht="21" hidden="1" customHeight="1" outlineLevel="1" x14ac:dyDescent="0.3">
      <c r="A9" s="570"/>
      <c r="B9" s="327" t="s">
        <v>122</v>
      </c>
      <c r="C9" s="328"/>
      <c r="D9" s="485" t="str">
        <f>IFERROR(C9/Samantekt!H7,"")</f>
        <v/>
      </c>
      <c r="E9" s="392"/>
      <c r="F9" s="392"/>
      <c r="G9" s="392"/>
      <c r="H9" s="309"/>
      <c r="I9" s="310"/>
      <c r="J9" s="311"/>
      <c r="K9" s="312"/>
      <c r="L9" s="313"/>
      <c r="M9" s="309"/>
      <c r="N9" s="310"/>
    </row>
    <row r="10" spans="1:16" s="82" customFormat="1" ht="21" hidden="1" customHeight="1" outlineLevel="1" x14ac:dyDescent="0.3">
      <c r="A10" s="570"/>
      <c r="B10" s="327"/>
      <c r="C10" s="328"/>
      <c r="D10" s="485"/>
      <c r="E10" s="392"/>
      <c r="F10" s="392"/>
      <c r="G10" s="392"/>
      <c r="H10" s="309"/>
      <c r="I10" s="310"/>
      <c r="J10" s="311"/>
      <c r="K10" s="312"/>
      <c r="L10" s="313"/>
      <c r="M10" s="309"/>
      <c r="N10" s="310"/>
    </row>
    <row r="11" spans="1:16" s="82" customFormat="1" ht="21" hidden="1" customHeight="1" outlineLevel="1" x14ac:dyDescent="0.3">
      <c r="A11" s="570"/>
      <c r="B11" s="323"/>
      <c r="C11" s="324"/>
      <c r="D11" s="486"/>
      <c r="E11" s="393"/>
      <c r="F11" s="392"/>
      <c r="G11" s="393"/>
      <c r="H11" s="309"/>
      <c r="I11" s="310"/>
      <c r="J11" s="311"/>
      <c r="K11" s="312"/>
      <c r="L11" s="313"/>
      <c r="M11" s="309"/>
      <c r="N11" s="310"/>
    </row>
    <row r="12" spans="1:16" s="82" customFormat="1" ht="17.25" hidden="1" outlineLevel="1" thickBot="1" x14ac:dyDescent="0.35">
      <c r="A12" s="570"/>
      <c r="B12" s="371" t="s">
        <v>108</v>
      </c>
      <c r="C12" s="370">
        <f>SUM(C8:C11)</f>
        <v>0</v>
      </c>
      <c r="D12" s="372" t="str">
        <f>IFERROR(C12/Samantekt!H7,"")</f>
        <v/>
      </c>
      <c r="E12" s="394"/>
      <c r="F12" s="395"/>
      <c r="G12" s="396"/>
      <c r="H12" s="309"/>
      <c r="I12" s="310" t="e">
        <f>#REF!/Samantekt!C6</f>
        <v>#REF!</v>
      </c>
      <c r="J12" s="314"/>
      <c r="K12" s="315"/>
      <c r="L12" s="316"/>
      <c r="M12" s="309"/>
      <c r="N12" s="310"/>
    </row>
    <row r="13" spans="1:16" s="82" customFormat="1" ht="16.5" collapsed="1" x14ac:dyDescent="0.3">
      <c r="A13" s="317"/>
      <c r="F13" s="141"/>
      <c r="H13" s="309"/>
      <c r="I13" s="310"/>
      <c r="M13" s="309"/>
      <c r="N13" s="310"/>
    </row>
    <row r="14" spans="1:16" s="305" customFormat="1" ht="30" customHeight="1" x14ac:dyDescent="0.4">
      <c r="A14" s="604">
        <v>2018</v>
      </c>
      <c r="B14" s="604"/>
      <c r="C14" s="604"/>
      <c r="D14" s="604"/>
      <c r="E14" s="604"/>
      <c r="F14" s="604"/>
      <c r="G14" s="638"/>
      <c r="H14" s="288"/>
      <c r="J14" s="288"/>
      <c r="K14" s="288"/>
      <c r="L14" s="288"/>
      <c r="M14" s="288"/>
      <c r="N14" s="288"/>
    </row>
    <row r="15" spans="1:16" s="82" customFormat="1" ht="30" hidden="1" customHeight="1" outlineLevel="1" x14ac:dyDescent="0.3">
      <c r="A15" s="570">
        <v>2018</v>
      </c>
      <c r="B15" s="639" t="s">
        <v>120</v>
      </c>
      <c r="C15" s="618"/>
      <c r="D15" s="618"/>
      <c r="E15" s="618"/>
      <c r="F15" s="618"/>
      <c r="G15" s="640"/>
      <c r="H15" s="285"/>
      <c r="I15" s="285"/>
      <c r="J15" s="286"/>
      <c r="K15" s="285"/>
      <c r="L15" s="285"/>
      <c r="M15" s="285"/>
      <c r="N15" s="287"/>
    </row>
    <row r="16" spans="1:16" s="206" customFormat="1" ht="37.5" hidden="1" customHeight="1" outlineLevel="1" x14ac:dyDescent="0.25">
      <c r="A16" s="570"/>
      <c r="B16" s="325"/>
      <c r="C16" s="326" t="s">
        <v>131</v>
      </c>
      <c r="D16" s="326" t="s">
        <v>194</v>
      </c>
      <c r="E16" s="390" t="s">
        <v>196</v>
      </c>
      <c r="F16" s="380" t="s">
        <v>144</v>
      </c>
      <c r="G16" s="390" t="s">
        <v>197</v>
      </c>
      <c r="H16" s="306"/>
      <c r="I16" s="307"/>
      <c r="J16" s="308"/>
      <c r="K16" s="308"/>
      <c r="L16" s="308"/>
      <c r="M16" s="306"/>
      <c r="N16" s="307"/>
    </row>
    <row r="17" spans="1:14" s="82" customFormat="1" ht="21" hidden="1" customHeight="1" outlineLevel="1" x14ac:dyDescent="0.3">
      <c r="A17" s="570"/>
      <c r="B17" s="327" t="s">
        <v>123</v>
      </c>
      <c r="C17" s="328"/>
      <c r="D17" s="501" t="str">
        <f>IFERROR(C17/Samantekt!I7,"")</f>
        <v/>
      </c>
      <c r="E17" s="397">
        <f>G8</f>
        <v>0</v>
      </c>
      <c r="F17" s="391" t="e">
        <f>1-(E17/D21)</f>
        <v>#VALUE!</v>
      </c>
      <c r="G17" s="397">
        <v>0</v>
      </c>
      <c r="H17" s="309"/>
      <c r="I17" s="310"/>
      <c r="J17" s="311"/>
      <c r="K17" s="312"/>
      <c r="L17" s="313"/>
      <c r="M17" s="309"/>
      <c r="N17" s="310"/>
    </row>
    <row r="18" spans="1:14" s="82" customFormat="1" ht="21" hidden="1" customHeight="1" outlineLevel="1" x14ac:dyDescent="0.3">
      <c r="A18" s="570"/>
      <c r="B18" s="327" t="s">
        <v>122</v>
      </c>
      <c r="C18" s="328"/>
      <c r="D18" s="55" t="str">
        <f>IFERROR(C18/Samantekt!I7,"")</f>
        <v/>
      </c>
      <c r="E18" s="392"/>
      <c r="F18" s="392"/>
      <c r="G18" s="392"/>
      <c r="H18" s="309"/>
      <c r="I18" s="310"/>
      <c r="J18" s="311"/>
      <c r="K18" s="312"/>
      <c r="L18" s="313"/>
      <c r="M18" s="309"/>
      <c r="N18" s="310"/>
    </row>
    <row r="19" spans="1:14" s="82" customFormat="1" ht="21" hidden="1" customHeight="1" outlineLevel="1" x14ac:dyDescent="0.3">
      <c r="A19" s="570"/>
      <c r="B19" s="327"/>
      <c r="C19" s="328"/>
      <c r="D19" s="55" t="str">
        <f>IFERROR(C19/Samantekt!I7,"")</f>
        <v/>
      </c>
      <c r="E19" s="392"/>
      <c r="F19" s="392"/>
      <c r="G19" s="392"/>
      <c r="H19" s="309"/>
      <c r="I19"/>
      <c r="J19" s="311"/>
      <c r="K19" s="312"/>
      <c r="L19" s="313"/>
      <c r="M19" s="309"/>
      <c r="N19" s="310"/>
    </row>
    <row r="20" spans="1:14" s="82" customFormat="1" ht="21" hidden="1" customHeight="1" outlineLevel="1" x14ac:dyDescent="0.3">
      <c r="A20" s="570"/>
      <c r="B20" s="323"/>
      <c r="C20" s="324"/>
      <c r="D20" s="486"/>
      <c r="E20" s="393"/>
      <c r="F20" s="392"/>
      <c r="G20" s="393"/>
      <c r="H20" s="309"/>
      <c r="I20" s="310"/>
      <c r="J20" s="311"/>
      <c r="K20" s="312"/>
      <c r="L20" s="313"/>
      <c r="M20" s="309"/>
      <c r="N20" s="310"/>
    </row>
    <row r="21" spans="1:14" s="82" customFormat="1" ht="17.25" hidden="1" outlineLevel="1" thickBot="1" x14ac:dyDescent="0.35">
      <c r="A21" s="570"/>
      <c r="B21" s="371" t="s">
        <v>108</v>
      </c>
      <c r="C21" s="370">
        <f>SUM(C17:C20)</f>
        <v>0</v>
      </c>
      <c r="D21" s="373" t="str">
        <f>IFERROR(C21/Samantekt!I7,"")</f>
        <v/>
      </c>
      <c r="E21" s="394"/>
      <c r="F21" s="395"/>
      <c r="G21" s="396"/>
      <c r="H21" s="309"/>
      <c r="I21" s="310" t="e">
        <f>#REF!/Samantekt!C15</f>
        <v>#REF!</v>
      </c>
      <c r="J21" s="314"/>
      <c r="K21" s="315"/>
      <c r="L21" s="316"/>
      <c r="M21" s="309"/>
      <c r="N21" s="310"/>
    </row>
    <row r="22" spans="1:14" s="82" customFormat="1" ht="16.5" collapsed="1" x14ac:dyDescent="0.3">
      <c r="A22" s="317"/>
      <c r="F22" s="141"/>
      <c r="H22" s="309"/>
      <c r="I22" s="310"/>
      <c r="M22" s="309"/>
      <c r="N22" s="310"/>
    </row>
    <row r="23" spans="1:14" s="305" customFormat="1" ht="30" customHeight="1" x14ac:dyDescent="0.4">
      <c r="A23" s="604">
        <v>2019</v>
      </c>
      <c r="B23" s="604"/>
      <c r="C23" s="604"/>
      <c r="D23" s="604"/>
      <c r="E23" s="604"/>
      <c r="F23" s="604"/>
      <c r="G23" s="638"/>
      <c r="H23" s="288"/>
      <c r="J23" s="288"/>
      <c r="K23" s="288"/>
      <c r="L23" s="288"/>
      <c r="M23" s="288"/>
      <c r="N23" s="288"/>
    </row>
    <row r="24" spans="1:14" s="82" customFormat="1" ht="30" customHeight="1" outlineLevel="1" x14ac:dyDescent="0.3">
      <c r="A24" s="570">
        <v>2019</v>
      </c>
      <c r="B24" s="639" t="s">
        <v>120</v>
      </c>
      <c r="C24" s="618"/>
      <c r="D24" s="618"/>
      <c r="E24" s="618"/>
      <c r="F24" s="618"/>
      <c r="G24" s="640"/>
      <c r="H24" s="285"/>
      <c r="I24" s="285"/>
      <c r="J24" s="286"/>
      <c r="K24" s="285"/>
      <c r="L24" s="285"/>
      <c r="M24" s="285"/>
      <c r="N24" s="287"/>
    </row>
    <row r="25" spans="1:14" s="206" customFormat="1" ht="47.25" outlineLevel="1" x14ac:dyDescent="0.25">
      <c r="A25" s="570"/>
      <c r="B25" s="325"/>
      <c r="C25" s="326" t="s">
        <v>131</v>
      </c>
      <c r="D25" s="326" t="s">
        <v>194</v>
      </c>
      <c r="E25" s="390" t="s">
        <v>257</v>
      </c>
      <c r="F25" s="380" t="s">
        <v>145</v>
      </c>
      <c r="G25" s="390" t="s">
        <v>258</v>
      </c>
      <c r="H25" s="306"/>
      <c r="I25" s="307"/>
      <c r="J25" s="308"/>
      <c r="K25" s="308"/>
      <c r="L25" s="308"/>
      <c r="M25" s="306"/>
      <c r="N25" s="307"/>
    </row>
    <row r="26" spans="1:14" s="82" customFormat="1" ht="21" customHeight="1" outlineLevel="1" x14ac:dyDescent="0.3">
      <c r="A26" s="570"/>
      <c r="B26" s="327" t="s">
        <v>123</v>
      </c>
      <c r="C26" s="328"/>
      <c r="D26" s="485" t="str">
        <f>IFERROR(C26/Samantekt!J7,"")</f>
        <v/>
      </c>
      <c r="E26" s="397">
        <f>G17</f>
        <v>0</v>
      </c>
      <c r="F26" s="391" t="e">
        <f>1-(E26/D30)</f>
        <v>#VALUE!</v>
      </c>
      <c r="G26" s="397"/>
      <c r="H26" s="309"/>
      <c r="I26" s="310"/>
      <c r="J26" s="311"/>
      <c r="K26" s="312"/>
      <c r="L26" s="313"/>
      <c r="M26" s="309"/>
      <c r="N26" s="310"/>
    </row>
    <row r="27" spans="1:14" s="82" customFormat="1" ht="21" customHeight="1" outlineLevel="1" x14ac:dyDescent="0.3">
      <c r="A27" s="570"/>
      <c r="B27" s="327" t="s">
        <v>122</v>
      </c>
      <c r="C27" s="328"/>
      <c r="D27" s="485" t="str">
        <f>IFERROR(C27/Samantekt!J7,"")</f>
        <v/>
      </c>
      <c r="E27" s="392"/>
      <c r="F27" s="392"/>
      <c r="G27" s="392"/>
      <c r="H27" s="309"/>
      <c r="I27" s="310"/>
      <c r="J27" s="311"/>
      <c r="K27" s="312"/>
      <c r="L27" s="313"/>
      <c r="M27" s="309"/>
      <c r="N27" s="310"/>
    </row>
    <row r="28" spans="1:14" s="82" customFormat="1" ht="21" customHeight="1" outlineLevel="1" x14ac:dyDescent="0.3">
      <c r="A28" s="570"/>
      <c r="B28" s="327"/>
      <c r="C28" s="328"/>
      <c r="D28" s="485"/>
      <c r="E28" s="392"/>
      <c r="F28" s="392"/>
      <c r="G28" s="392"/>
      <c r="H28" s="309"/>
      <c r="I28" s="310"/>
      <c r="J28" s="311"/>
      <c r="K28" s="312"/>
      <c r="L28" s="313"/>
      <c r="M28" s="309"/>
      <c r="N28" s="310"/>
    </row>
    <row r="29" spans="1:14" s="82" customFormat="1" ht="21" customHeight="1" outlineLevel="1" x14ac:dyDescent="0.3">
      <c r="A29" s="570"/>
      <c r="B29" s="323"/>
      <c r="C29" s="324"/>
      <c r="D29" s="486"/>
      <c r="E29" s="393"/>
      <c r="F29" s="392"/>
      <c r="G29" s="393"/>
      <c r="H29" s="309"/>
      <c r="I29" s="310"/>
      <c r="J29" s="311"/>
      <c r="K29" s="312"/>
      <c r="L29" s="313"/>
      <c r="M29" s="309"/>
      <c r="N29" s="310"/>
    </row>
    <row r="30" spans="1:14" s="82" customFormat="1" ht="17.25" outlineLevel="1" thickBot="1" x14ac:dyDescent="0.35">
      <c r="A30" s="570"/>
      <c r="B30" s="226" t="s">
        <v>108</v>
      </c>
      <c r="C30" s="374">
        <f>SUM(C26:C29)</f>
        <v>0</v>
      </c>
      <c r="D30" s="373" t="str">
        <f>IFERROR(C30/Samantekt!J7,"")</f>
        <v/>
      </c>
      <c r="E30" s="394"/>
      <c r="F30" s="395"/>
      <c r="G30" s="396"/>
      <c r="H30" s="309"/>
      <c r="I30" s="310" t="e">
        <f>#REF!/Samantekt!C24</f>
        <v>#REF!</v>
      </c>
      <c r="J30" s="314"/>
      <c r="K30" s="315"/>
      <c r="L30" s="316"/>
      <c r="M30" s="309"/>
      <c r="N30" s="310"/>
    </row>
    <row r="31" spans="1:14" s="82" customFormat="1" ht="17.25" thickTop="1" x14ac:dyDescent="0.3">
      <c r="A31" s="317"/>
      <c r="F31" s="141"/>
      <c r="H31" s="309"/>
      <c r="I31" s="310"/>
      <c r="M31" s="309"/>
      <c r="N31" s="310"/>
    </row>
    <row r="32" spans="1:14" s="305" customFormat="1" ht="30" customHeight="1" x14ac:dyDescent="0.4">
      <c r="A32" s="604">
        <v>2020</v>
      </c>
      <c r="B32" s="604"/>
      <c r="C32" s="604"/>
      <c r="D32" s="604"/>
      <c r="E32" s="604"/>
      <c r="F32" s="604"/>
      <c r="G32" s="638"/>
      <c r="H32" s="288"/>
      <c r="J32" s="288"/>
      <c r="K32" s="288"/>
      <c r="L32" s="288"/>
      <c r="M32" s="288"/>
      <c r="N32" s="288"/>
    </row>
    <row r="33" spans="1:14" s="82" customFormat="1" ht="30" hidden="1" customHeight="1" outlineLevel="1" x14ac:dyDescent="0.3">
      <c r="A33" s="570">
        <v>2020</v>
      </c>
      <c r="B33" s="639" t="s">
        <v>120</v>
      </c>
      <c r="C33" s="618"/>
      <c r="D33" s="618"/>
      <c r="E33" s="618"/>
      <c r="F33" s="618"/>
      <c r="G33" s="640"/>
      <c r="H33" s="285"/>
      <c r="I33" s="285"/>
      <c r="J33" s="286"/>
      <c r="K33" s="285"/>
      <c r="L33" s="285"/>
      <c r="M33" s="285"/>
      <c r="N33" s="287"/>
    </row>
    <row r="34" spans="1:14" s="206" customFormat="1" ht="47.25" hidden="1" outlineLevel="1" x14ac:dyDescent="0.25">
      <c r="A34" s="570"/>
      <c r="B34" s="325"/>
      <c r="C34" s="326" t="s">
        <v>131</v>
      </c>
      <c r="D34" s="326" t="s">
        <v>194</v>
      </c>
      <c r="E34" s="390" t="s">
        <v>258</v>
      </c>
      <c r="F34" s="380" t="s">
        <v>145</v>
      </c>
      <c r="G34" s="390" t="s">
        <v>259</v>
      </c>
      <c r="H34" s="306"/>
      <c r="I34" s="307"/>
      <c r="J34" s="308"/>
      <c r="K34" s="308"/>
      <c r="L34" s="308"/>
      <c r="M34" s="306"/>
      <c r="N34" s="307"/>
    </row>
    <row r="35" spans="1:14" s="82" customFormat="1" ht="21" hidden="1" customHeight="1" outlineLevel="1" x14ac:dyDescent="0.3">
      <c r="A35" s="570"/>
      <c r="B35" s="327" t="s">
        <v>123</v>
      </c>
      <c r="C35" s="328"/>
      <c r="D35" s="485" t="str">
        <f>IFERROR(C35/Samantekt!K7,"")</f>
        <v/>
      </c>
      <c r="E35" s="397">
        <f>G26</f>
        <v>0</v>
      </c>
      <c r="F35" s="391" t="e">
        <f>1-(E35/D39)</f>
        <v>#VALUE!</v>
      </c>
      <c r="G35" s="397">
        <v>0</v>
      </c>
      <c r="H35" s="309"/>
      <c r="I35" s="310"/>
      <c r="J35" s="311"/>
      <c r="K35" s="312"/>
      <c r="L35" s="313"/>
      <c r="M35" s="309"/>
      <c r="N35" s="310"/>
    </row>
    <row r="36" spans="1:14" s="82" customFormat="1" ht="21" hidden="1" customHeight="1" outlineLevel="1" x14ac:dyDescent="0.3">
      <c r="A36" s="570"/>
      <c r="B36" s="327" t="s">
        <v>122</v>
      </c>
      <c r="C36" s="328"/>
      <c r="D36" s="485" t="str">
        <f>IFERROR(C36/Samantekt!K7,"")</f>
        <v/>
      </c>
      <c r="E36" s="392"/>
      <c r="F36" s="392"/>
      <c r="G36" s="392"/>
      <c r="H36" s="309"/>
      <c r="I36" s="310"/>
      <c r="J36" s="311"/>
      <c r="K36" s="312"/>
      <c r="L36" s="313"/>
      <c r="M36" s="309"/>
      <c r="N36" s="310"/>
    </row>
    <row r="37" spans="1:14" s="82" customFormat="1" ht="21" hidden="1" customHeight="1" outlineLevel="1" x14ac:dyDescent="0.3">
      <c r="A37" s="570"/>
      <c r="B37" s="327"/>
      <c r="C37" s="328"/>
      <c r="D37" s="485"/>
      <c r="E37" s="392"/>
      <c r="F37" s="392"/>
      <c r="G37" s="392"/>
      <c r="H37" s="309"/>
      <c r="I37" s="310"/>
      <c r="J37" s="311"/>
      <c r="K37" s="312"/>
      <c r="L37" s="313"/>
      <c r="M37" s="309"/>
      <c r="N37" s="310"/>
    </row>
    <row r="38" spans="1:14" s="82" customFormat="1" ht="21" hidden="1" customHeight="1" outlineLevel="1" x14ac:dyDescent="0.3">
      <c r="A38" s="570"/>
      <c r="B38" s="323"/>
      <c r="C38" s="324"/>
      <c r="D38" s="486"/>
      <c r="E38" s="393"/>
      <c r="F38" s="392"/>
      <c r="G38" s="393"/>
      <c r="H38" s="309"/>
      <c r="I38" s="310"/>
      <c r="J38" s="311"/>
      <c r="K38" s="312"/>
      <c r="L38" s="313"/>
      <c r="M38" s="309"/>
      <c r="N38" s="310"/>
    </row>
    <row r="39" spans="1:14" s="82" customFormat="1" ht="17.25" hidden="1" outlineLevel="1" thickBot="1" x14ac:dyDescent="0.35">
      <c r="A39" s="570"/>
      <c r="B39" s="226" t="s">
        <v>108</v>
      </c>
      <c r="C39" s="374">
        <f>SUM(C35:C38)</f>
        <v>0</v>
      </c>
      <c r="D39" s="373" t="str">
        <f>IFERROR(C39/Samantekt!K7,"")</f>
        <v/>
      </c>
      <c r="E39" s="394"/>
      <c r="F39" s="395"/>
      <c r="G39" s="396"/>
      <c r="H39" s="309"/>
      <c r="I39" s="310" t="e">
        <f>#REF!/Samantekt!#REF!</f>
        <v>#REF!</v>
      </c>
      <c r="J39" s="314"/>
      <c r="K39" s="315"/>
      <c r="L39" s="316"/>
      <c r="M39" s="309"/>
      <c r="N39" s="310"/>
    </row>
    <row r="40" spans="1:14" s="82" customFormat="1" ht="16.5" collapsed="1" x14ac:dyDescent="0.3">
      <c r="A40" s="317"/>
      <c r="F40" s="141"/>
      <c r="H40" s="309"/>
      <c r="I40" s="310"/>
      <c r="M40" s="309"/>
      <c r="N40" s="310"/>
    </row>
    <row r="41" spans="1:14" ht="30" x14ac:dyDescent="0.4">
      <c r="A41" s="604">
        <v>2021</v>
      </c>
      <c r="B41" s="604"/>
      <c r="C41" s="604"/>
      <c r="D41" s="604"/>
      <c r="E41" s="604"/>
      <c r="F41" s="604"/>
      <c r="G41" s="638"/>
    </row>
    <row r="42" spans="1:14" ht="18" hidden="1" customHeight="1" outlineLevel="1" x14ac:dyDescent="0.25">
      <c r="A42" s="570">
        <v>2021</v>
      </c>
      <c r="B42" s="639" t="s">
        <v>120</v>
      </c>
      <c r="C42" s="618"/>
      <c r="D42" s="618"/>
      <c r="E42" s="618"/>
      <c r="F42" s="618"/>
      <c r="G42" s="640"/>
    </row>
    <row r="43" spans="1:14" ht="47.25" hidden="1" outlineLevel="1" x14ac:dyDescent="0.25">
      <c r="A43" s="570"/>
      <c r="B43" s="325"/>
      <c r="C43" s="326" t="s">
        <v>131</v>
      </c>
      <c r="D43" s="326" t="s">
        <v>194</v>
      </c>
      <c r="E43" s="390" t="s">
        <v>259</v>
      </c>
      <c r="F43" s="380" t="s">
        <v>145</v>
      </c>
      <c r="G43" s="390" t="s">
        <v>260</v>
      </c>
    </row>
    <row r="44" spans="1:14" ht="16.5" hidden="1" outlineLevel="1" x14ac:dyDescent="0.3">
      <c r="A44" s="570"/>
      <c r="B44" s="327" t="s">
        <v>123</v>
      </c>
      <c r="C44" s="328"/>
      <c r="D44" s="485" t="str">
        <f>IFERROR(C44/Samantekt!L7,"")</f>
        <v/>
      </c>
      <c r="E44" s="397">
        <f>G35</f>
        <v>0</v>
      </c>
      <c r="F44" s="391" t="e">
        <f>1-(E44/D48)</f>
        <v>#VALUE!</v>
      </c>
      <c r="G44" s="397"/>
    </row>
    <row r="45" spans="1:14" ht="16.5" hidden="1" outlineLevel="1" x14ac:dyDescent="0.3">
      <c r="A45" s="570"/>
      <c r="B45" s="327" t="s">
        <v>122</v>
      </c>
      <c r="C45" s="328"/>
      <c r="D45" s="485" t="str">
        <f>IFERROR(C45/Samantekt!L8,"")</f>
        <v/>
      </c>
      <c r="E45" s="392"/>
      <c r="F45" s="392"/>
      <c r="G45" s="392"/>
    </row>
    <row r="46" spans="1:14" ht="16.5" hidden="1" outlineLevel="1" x14ac:dyDescent="0.3">
      <c r="A46" s="570"/>
      <c r="B46" s="327"/>
      <c r="C46" s="328"/>
      <c r="D46" s="485" t="str">
        <f>IFERROR(C46/Samantekt!L9,"")</f>
        <v/>
      </c>
      <c r="E46" s="392"/>
      <c r="F46" s="392"/>
      <c r="G46" s="392"/>
    </row>
    <row r="47" spans="1:14" ht="16.5" hidden="1" outlineLevel="1" x14ac:dyDescent="0.3">
      <c r="A47" s="570"/>
      <c r="B47" s="323"/>
      <c r="C47" s="324"/>
      <c r="D47" s="485" t="str">
        <f>IFERROR(C47/Samantekt!L10,"")</f>
        <v/>
      </c>
      <c r="E47" s="393"/>
      <c r="F47" s="392"/>
      <c r="G47" s="393"/>
    </row>
    <row r="48" spans="1:14" ht="17.25" hidden="1" outlineLevel="1" thickBot="1" x14ac:dyDescent="0.35">
      <c r="A48" s="570"/>
      <c r="B48" s="226" t="s">
        <v>108</v>
      </c>
      <c r="C48" s="374">
        <f>SUM(C44:C47)</f>
        <v>0</v>
      </c>
      <c r="D48" s="485" t="str">
        <f>IFERROR(C48/Samantekt!L7,"")</f>
        <v/>
      </c>
      <c r="E48" s="394"/>
      <c r="F48" s="395"/>
      <c r="G48" s="396"/>
    </row>
    <row r="49" spans="1:7" collapsed="1" x14ac:dyDescent="0.25"/>
    <row r="50" spans="1:7" ht="30" x14ac:dyDescent="0.4">
      <c r="A50" s="604">
        <v>2022</v>
      </c>
      <c r="B50" s="604"/>
      <c r="C50" s="604"/>
      <c r="D50" s="604"/>
      <c r="E50" s="604"/>
      <c r="F50" s="604"/>
      <c r="G50" s="638"/>
    </row>
    <row r="51" spans="1:7" ht="18" hidden="1" customHeight="1" outlineLevel="1" x14ac:dyDescent="0.25">
      <c r="A51" s="570">
        <v>2022</v>
      </c>
      <c r="B51" s="639" t="s">
        <v>120</v>
      </c>
      <c r="C51" s="618"/>
      <c r="D51" s="618"/>
      <c r="E51" s="618"/>
      <c r="F51" s="618"/>
      <c r="G51" s="640"/>
    </row>
    <row r="52" spans="1:7" ht="47.25" hidden="1" outlineLevel="1" x14ac:dyDescent="0.25">
      <c r="A52" s="570"/>
      <c r="B52" s="325"/>
      <c r="C52" s="326" t="s">
        <v>131</v>
      </c>
      <c r="D52" s="326" t="s">
        <v>194</v>
      </c>
      <c r="E52" s="390" t="s">
        <v>260</v>
      </c>
      <c r="F52" s="380" t="s">
        <v>145</v>
      </c>
      <c r="G52" s="390" t="s">
        <v>261</v>
      </c>
    </row>
    <row r="53" spans="1:7" ht="16.5" hidden="1" outlineLevel="1" x14ac:dyDescent="0.3">
      <c r="A53" s="570"/>
      <c r="B53" s="327" t="s">
        <v>123</v>
      </c>
      <c r="C53" s="328"/>
      <c r="D53" s="485" t="str">
        <f>IFERROR(C53/Samantekt!M7,"")</f>
        <v/>
      </c>
      <c r="E53" s="397">
        <f>G44</f>
        <v>0</v>
      </c>
      <c r="F53" s="391" t="e">
        <f>1-(E53/D57)</f>
        <v>#VALUE!</v>
      </c>
      <c r="G53" s="397"/>
    </row>
    <row r="54" spans="1:7" ht="16.5" hidden="1" outlineLevel="1" x14ac:dyDescent="0.3">
      <c r="A54" s="570"/>
      <c r="B54" s="327" t="s">
        <v>122</v>
      </c>
      <c r="C54" s="328"/>
      <c r="D54" s="485" t="str">
        <f>IFERROR(C54/Samantekt!M8,"")</f>
        <v/>
      </c>
      <c r="E54" s="392"/>
      <c r="F54" s="392"/>
      <c r="G54" s="392"/>
    </row>
    <row r="55" spans="1:7" ht="16.5" hidden="1" outlineLevel="1" x14ac:dyDescent="0.3">
      <c r="A55" s="570"/>
      <c r="B55" s="327"/>
      <c r="C55" s="328"/>
      <c r="D55" s="485" t="str">
        <f>IFERROR(C55/Samantekt!M9,"")</f>
        <v/>
      </c>
      <c r="E55" s="392"/>
      <c r="F55" s="392"/>
      <c r="G55" s="392"/>
    </row>
    <row r="56" spans="1:7" ht="16.5" hidden="1" outlineLevel="1" x14ac:dyDescent="0.3">
      <c r="A56" s="570"/>
      <c r="B56" s="323"/>
      <c r="C56" s="324"/>
      <c r="D56" s="485" t="str">
        <f>IFERROR(C56/Samantekt!M10,"")</f>
        <v/>
      </c>
      <c r="E56" s="393"/>
      <c r="F56" s="392"/>
      <c r="G56" s="393"/>
    </row>
    <row r="57" spans="1:7" ht="17.25" hidden="1" outlineLevel="1" thickBot="1" x14ac:dyDescent="0.35">
      <c r="A57" s="570"/>
      <c r="B57" s="226" t="s">
        <v>108</v>
      </c>
      <c r="C57" s="374">
        <f>SUM(C53:C56)</f>
        <v>0</v>
      </c>
      <c r="D57" s="485" t="str">
        <f>IFERROR(C57/Samantekt!M7,"")</f>
        <v/>
      </c>
      <c r="E57" s="394"/>
      <c r="F57" s="395"/>
      <c r="G57" s="396"/>
    </row>
    <row r="58" spans="1:7" collapsed="1" x14ac:dyDescent="0.25"/>
  </sheetData>
  <sheetProtection sheet="1" formatCells="0" formatColumns="0" formatRows="0" insertColumns="0" insertRows="0" insertHyperlinks="0" deleteColumns="0" deleteRows="0" sort="0" autoFilter="0" pivotTables="0"/>
  <mergeCells count="21">
    <mergeCell ref="A32:G32"/>
    <mergeCell ref="A33:A39"/>
    <mergeCell ref="B33:G33"/>
    <mergeCell ref="A14:G14"/>
    <mergeCell ref="A15:A21"/>
    <mergeCell ref="B15:G15"/>
    <mergeCell ref="A23:G23"/>
    <mergeCell ref="A24:A30"/>
    <mergeCell ref="B24:G24"/>
    <mergeCell ref="C3:G3"/>
    <mergeCell ref="B1:B3"/>
    <mergeCell ref="A6:A12"/>
    <mergeCell ref="A5:G5"/>
    <mergeCell ref="B6:G6"/>
    <mergeCell ref="C1:G2"/>
    <mergeCell ref="A41:G41"/>
    <mergeCell ref="A42:A48"/>
    <mergeCell ref="B42:G42"/>
    <mergeCell ref="A50:G50"/>
    <mergeCell ref="A51:A57"/>
    <mergeCell ref="B51:G51"/>
  </mergeCells>
  <conditionalFormatting sqref="L12 H8:I12 M8:N12">
    <cfRule type="cellIs" dxfId="1284" priority="121" operator="equal">
      <formula>0</formula>
    </cfRule>
  </conditionalFormatting>
  <conditionalFormatting sqref="H12">
    <cfRule type="containsErrors" dxfId="1283" priority="116">
      <formula>ISERROR(H12)</formula>
    </cfRule>
  </conditionalFormatting>
  <conditionalFormatting sqref="H8:I12 M8:N12">
    <cfRule type="containsErrors" dxfId="1282" priority="99">
      <formula>ISERROR(H8)</formula>
    </cfRule>
  </conditionalFormatting>
  <conditionalFormatting sqref="H12">
    <cfRule type="containsErrors" dxfId="1281" priority="119">
      <formula>ISERROR(H12)</formula>
    </cfRule>
  </conditionalFormatting>
  <conditionalFormatting sqref="H12">
    <cfRule type="containsErrors" dxfId="1280" priority="118">
      <formula>ISERROR(H12)</formula>
    </cfRule>
  </conditionalFormatting>
  <conditionalFormatting sqref="H12">
    <cfRule type="cellIs" dxfId="1279" priority="112" operator="equal">
      <formula>0</formula>
    </cfRule>
    <cfRule type="containsErrors" dxfId="1278" priority="113">
      <formula>ISERROR(H12)</formula>
    </cfRule>
    <cfRule type="containsErrors" dxfId="1277" priority="117">
      <formula>ISERROR(H12)</formula>
    </cfRule>
  </conditionalFormatting>
  <conditionalFormatting sqref="H12">
    <cfRule type="containsErrors" dxfId="1276" priority="115">
      <formula>ISERROR(H12)</formula>
    </cfRule>
  </conditionalFormatting>
  <conditionalFormatting sqref="H12">
    <cfRule type="containsErrors" dxfId="1275" priority="114">
      <formula>ISERROR(H12)</formula>
    </cfRule>
  </conditionalFormatting>
  <conditionalFormatting sqref="K12">
    <cfRule type="cellIs" dxfId="1274" priority="87" operator="equal">
      <formula>0</formula>
    </cfRule>
  </conditionalFormatting>
  <conditionalFormatting sqref="C12:D12">
    <cfRule type="cellIs" dxfId="1273" priority="88" operator="equal">
      <formula>0</formula>
    </cfRule>
  </conditionalFormatting>
  <conditionalFormatting sqref="L21 H17:I21 M17:N21">
    <cfRule type="cellIs" dxfId="1272" priority="81" operator="equal">
      <formula>0</formula>
    </cfRule>
  </conditionalFormatting>
  <conditionalFormatting sqref="H21">
    <cfRule type="containsErrors" dxfId="1271" priority="77">
      <formula>ISERROR(H21)</formula>
    </cfRule>
  </conditionalFormatting>
  <conditionalFormatting sqref="H17:I21 M17:N21">
    <cfRule type="containsErrors" dxfId="1270" priority="72">
      <formula>ISERROR(H17)</formula>
    </cfRule>
  </conditionalFormatting>
  <conditionalFormatting sqref="H21">
    <cfRule type="containsErrors" dxfId="1269" priority="80">
      <formula>ISERROR(H21)</formula>
    </cfRule>
  </conditionalFormatting>
  <conditionalFormatting sqref="H21">
    <cfRule type="containsErrors" dxfId="1268" priority="79">
      <formula>ISERROR(H21)</formula>
    </cfRule>
  </conditionalFormatting>
  <conditionalFormatting sqref="H21">
    <cfRule type="cellIs" dxfId="1267" priority="73" operator="equal">
      <formula>0</formula>
    </cfRule>
    <cfRule type="containsErrors" dxfId="1266" priority="74">
      <formula>ISERROR(H21)</formula>
    </cfRule>
    <cfRule type="containsErrors" dxfId="1265" priority="78">
      <formula>ISERROR(H21)</formula>
    </cfRule>
  </conditionalFormatting>
  <conditionalFormatting sqref="H21">
    <cfRule type="containsErrors" dxfId="1264" priority="76">
      <formula>ISERROR(H21)</formula>
    </cfRule>
  </conditionalFormatting>
  <conditionalFormatting sqref="H21">
    <cfRule type="containsErrors" dxfId="1263" priority="75">
      <formula>ISERROR(H21)</formula>
    </cfRule>
  </conditionalFormatting>
  <conditionalFormatting sqref="K21">
    <cfRule type="cellIs" dxfId="1262" priority="70" operator="equal">
      <formula>0</formula>
    </cfRule>
  </conditionalFormatting>
  <conditionalFormatting sqref="C21:D21">
    <cfRule type="cellIs" dxfId="1261" priority="71" operator="equal">
      <formula>0</formula>
    </cfRule>
  </conditionalFormatting>
  <conditionalFormatting sqref="L30 H26:I30 M26:N30">
    <cfRule type="cellIs" dxfId="1260" priority="67" operator="equal">
      <formula>0</formula>
    </cfRule>
  </conditionalFormatting>
  <conditionalFormatting sqref="H30">
    <cfRule type="containsErrors" dxfId="1259" priority="63">
      <formula>ISERROR(H30)</formula>
    </cfRule>
  </conditionalFormatting>
  <conditionalFormatting sqref="H26:I30 M26:N30">
    <cfRule type="containsErrors" dxfId="1258" priority="58">
      <formula>ISERROR(H26)</formula>
    </cfRule>
  </conditionalFormatting>
  <conditionalFormatting sqref="H30">
    <cfRule type="containsErrors" dxfId="1257" priority="66">
      <formula>ISERROR(H30)</formula>
    </cfRule>
  </conditionalFormatting>
  <conditionalFormatting sqref="H30">
    <cfRule type="containsErrors" dxfId="1256" priority="65">
      <formula>ISERROR(H30)</formula>
    </cfRule>
  </conditionalFormatting>
  <conditionalFormatting sqref="H30">
    <cfRule type="cellIs" dxfId="1255" priority="59" operator="equal">
      <formula>0</formula>
    </cfRule>
    <cfRule type="containsErrors" dxfId="1254" priority="60">
      <formula>ISERROR(H30)</formula>
    </cfRule>
    <cfRule type="containsErrors" dxfId="1253" priority="64">
      <formula>ISERROR(H30)</formula>
    </cfRule>
  </conditionalFormatting>
  <conditionalFormatting sqref="H30">
    <cfRule type="containsErrors" dxfId="1252" priority="62">
      <formula>ISERROR(H30)</formula>
    </cfRule>
  </conditionalFormatting>
  <conditionalFormatting sqref="H30">
    <cfRule type="containsErrors" dxfId="1251" priority="61">
      <formula>ISERROR(H30)</formula>
    </cfRule>
  </conditionalFormatting>
  <conditionalFormatting sqref="K30">
    <cfRule type="cellIs" dxfId="1250" priority="56" operator="equal">
      <formula>0</formula>
    </cfRule>
  </conditionalFormatting>
  <conditionalFormatting sqref="C30:D30">
    <cfRule type="cellIs" dxfId="1249" priority="57" operator="equal">
      <formula>0</formula>
    </cfRule>
  </conditionalFormatting>
  <conditionalFormatting sqref="L39 H35:I39 M35:N39">
    <cfRule type="cellIs" dxfId="1248" priority="53" operator="equal">
      <formula>0</formula>
    </cfRule>
  </conditionalFormatting>
  <conditionalFormatting sqref="H39">
    <cfRule type="containsErrors" dxfId="1247" priority="49">
      <formula>ISERROR(H39)</formula>
    </cfRule>
  </conditionalFormatting>
  <conditionalFormatting sqref="H35:I39 M35:N39">
    <cfRule type="containsErrors" dxfId="1246" priority="44">
      <formula>ISERROR(H35)</formula>
    </cfRule>
  </conditionalFormatting>
  <conditionalFormatting sqref="H39">
    <cfRule type="containsErrors" dxfId="1245" priority="52">
      <formula>ISERROR(H39)</formula>
    </cfRule>
  </conditionalFormatting>
  <conditionalFormatting sqref="H39">
    <cfRule type="containsErrors" dxfId="1244" priority="51">
      <formula>ISERROR(H39)</formula>
    </cfRule>
  </conditionalFormatting>
  <conditionalFormatting sqref="H39">
    <cfRule type="cellIs" dxfId="1243" priority="45" operator="equal">
      <formula>0</formula>
    </cfRule>
    <cfRule type="containsErrors" dxfId="1242" priority="46">
      <formula>ISERROR(H39)</formula>
    </cfRule>
    <cfRule type="containsErrors" dxfId="1241" priority="50">
      <formula>ISERROR(H39)</formula>
    </cfRule>
  </conditionalFormatting>
  <conditionalFormatting sqref="H39">
    <cfRule type="containsErrors" dxfId="1240" priority="48">
      <formula>ISERROR(H39)</formula>
    </cfRule>
  </conditionalFormatting>
  <conditionalFormatting sqref="H39">
    <cfRule type="containsErrors" dxfId="1239" priority="47">
      <formula>ISERROR(H39)</formula>
    </cfRule>
  </conditionalFormatting>
  <conditionalFormatting sqref="K39">
    <cfRule type="cellIs" dxfId="1238" priority="42" operator="equal">
      <formula>0</formula>
    </cfRule>
  </conditionalFormatting>
  <conditionalFormatting sqref="F8">
    <cfRule type="cellIs" dxfId="1237" priority="34" operator="greaterThanOrEqual">
      <formula>0</formula>
    </cfRule>
    <cfRule type="cellIs" dxfId="1236" priority="35" operator="lessThan">
      <formula>0</formula>
    </cfRule>
  </conditionalFormatting>
  <conditionalFormatting sqref="F17">
    <cfRule type="cellIs" dxfId="1235" priority="26" operator="greaterThanOrEqual">
      <formula>0</formula>
    </cfRule>
    <cfRule type="cellIs" dxfId="1234" priority="27" operator="lessThan">
      <formula>0</formula>
    </cfRule>
  </conditionalFormatting>
  <conditionalFormatting sqref="F26">
    <cfRule type="cellIs" dxfId="1233" priority="30" operator="greaterThanOrEqual">
      <formula>0</formula>
    </cfRule>
    <cfRule type="cellIs" dxfId="1232" priority="31" operator="lessThan">
      <formula>0</formula>
    </cfRule>
  </conditionalFormatting>
  <conditionalFormatting sqref="D8">
    <cfRule type="cellIs" dxfId="1231" priority="24" operator="equal">
      <formula>0</formula>
    </cfRule>
  </conditionalFormatting>
  <conditionalFormatting sqref="D17:D19">
    <cfRule type="cellIs" dxfId="1230" priority="19" operator="equal">
      <formula>0</formula>
    </cfRule>
  </conditionalFormatting>
  <conditionalFormatting sqref="C39:D39">
    <cfRule type="cellIs" dxfId="1229" priority="9" operator="equal">
      <formula>0</formula>
    </cfRule>
  </conditionalFormatting>
  <conditionalFormatting sqref="F35">
    <cfRule type="cellIs" dxfId="1228" priority="7" operator="greaterThanOrEqual">
      <formula>0</formula>
    </cfRule>
    <cfRule type="cellIs" dxfId="1227" priority="8" operator="lessThan">
      <formula>0</formula>
    </cfRule>
  </conditionalFormatting>
  <conditionalFormatting sqref="C48">
    <cfRule type="cellIs" dxfId="1226" priority="6" operator="equal">
      <formula>0</formula>
    </cfRule>
  </conditionalFormatting>
  <conditionalFormatting sqref="F44">
    <cfRule type="cellIs" dxfId="1225" priority="4" operator="greaterThanOrEqual">
      <formula>0</formula>
    </cfRule>
    <cfRule type="cellIs" dxfId="1224" priority="5" operator="lessThan">
      <formula>0</formula>
    </cfRule>
  </conditionalFormatting>
  <conditionalFormatting sqref="C57">
    <cfRule type="cellIs" dxfId="1223" priority="3" operator="equal">
      <formula>0</formula>
    </cfRule>
  </conditionalFormatting>
  <conditionalFormatting sqref="F53">
    <cfRule type="cellIs" dxfId="1222" priority="1" operator="greaterThanOrEqual">
      <formula>0</formula>
    </cfRule>
    <cfRule type="cellIs" dxfId="1221" priority="2" operator="lessThan">
      <formula>0</formula>
    </cfRule>
  </conditionalFormatting>
  <pageMargins left="0.7" right="0.7" top="0.75" bottom="0.75" header="0.3" footer="0.3"/>
  <pageSetup paperSize="9" orientation="portrait" r:id="rId1"/>
  <ignoredErrors>
    <ignoredError sqref="I12 I39 I30 I21" evalError="1"/>
    <ignoredError sqref="D9 D26:D27 E45 E54 D35:D36 D44:E44 D45:D47 E53 D53:D56"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Errors" priority="25" id="{E50D1395-960F-40B3-8477-77129A1E5B5A}">
            <xm:f>ISERROR(Pappír!D8)</xm:f>
            <x14:dxf>
              <font>
                <color theme="8" tint="0.79998168889431442"/>
              </font>
            </x14:dxf>
          </x14:cfRule>
          <xm:sqref>D8 D17:D19</xm:sqref>
        </x14:conditionalFormatting>
        <x14:conditionalFormatting xmlns:xm="http://schemas.microsoft.com/office/excel/2006/main">
          <x14:cfRule type="containsErrors" priority="23" id="{8D1E4919-C3A6-4115-82D3-246351C89357}">
            <xm:f>ISERROR(Pappír!D8)</xm:f>
            <x14:dxf>
              <font>
                <color theme="0"/>
              </font>
            </x14:dxf>
          </x14:cfRule>
          <xm:sqref>D8 D17:D19</xm:sqref>
        </x14:conditionalFormatting>
        <x14:conditionalFormatting xmlns:xm="http://schemas.microsoft.com/office/excel/2006/main">
          <x14:cfRule type="containsErrors" priority="21" id="{2C894765-353A-4221-8787-B1E637E241E8}">
            <xm:f>ISERROR(Pappír!D8)</xm:f>
            <x14:dxf>
              <font>
                <color theme="0"/>
              </font>
            </x14:dxf>
          </x14:cfRule>
          <x14:cfRule type="containsErrors" priority="22" id="{E4917CCB-2A45-4690-A220-271D424A69AD}">
            <xm:f>ISERROR(Pappír!D8)</xm:f>
            <x14:dxf>
              <font>
                <color theme="8" tint="0.79998168889431442"/>
              </font>
            </x14:dxf>
          </x14:cfRule>
          <xm:sqref>D8 D17:D19</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8"/>
  <sheetViews>
    <sheetView showGridLines="0" topLeftCell="A21" zoomScale="90" zoomScaleNormal="90" workbookViewId="0">
      <pane xSplit="1" topLeftCell="B1" activePane="topRight" state="frozen"/>
      <selection activeCell="H10" sqref="H10"/>
      <selection pane="topRight" activeCell="F81" sqref="F81"/>
    </sheetView>
  </sheetViews>
  <sheetFormatPr defaultColWidth="9" defaultRowHeight="16.5" outlineLevelRow="1" x14ac:dyDescent="0.3"/>
  <cols>
    <col min="1" max="1" width="2.375" style="20" customWidth="1"/>
    <col min="2" max="2" width="25.125" style="20" customWidth="1"/>
    <col min="3" max="3" width="13.75" style="20" customWidth="1"/>
    <col min="4" max="4" width="13.75" style="91" customWidth="1"/>
    <col min="5" max="5" width="13.875" style="95" customWidth="1"/>
    <col min="6" max="6" width="14.375" style="86" customWidth="1"/>
    <col min="7" max="7" width="15" style="20" customWidth="1"/>
    <col min="8" max="8" width="16.25" style="20" customWidth="1"/>
    <col min="9" max="9" width="15.375" style="20" customWidth="1"/>
    <col min="10" max="10" width="12.875" style="20" customWidth="1"/>
    <col min="11" max="11" width="19.625" style="20" customWidth="1"/>
    <col min="12" max="12" width="19.125" style="20" customWidth="1"/>
    <col min="13" max="13" width="14.5" style="20" customWidth="1"/>
    <col min="14" max="16384" width="9" style="20"/>
  </cols>
  <sheetData>
    <row r="1" spans="1:10" s="76" customFormat="1" ht="11.25" customHeight="1" x14ac:dyDescent="0.3">
      <c r="A1" s="24"/>
      <c r="B1" s="23"/>
      <c r="C1" s="24"/>
      <c r="D1" s="88"/>
      <c r="E1" s="105"/>
      <c r="F1" s="75"/>
    </row>
    <row r="2" spans="1:10" s="76" customFormat="1" ht="90" customHeight="1" x14ac:dyDescent="0.3">
      <c r="A2" s="25"/>
      <c r="B2" s="575" t="s">
        <v>4</v>
      </c>
      <c r="C2" s="628" t="s">
        <v>134</v>
      </c>
      <c r="D2" s="628"/>
      <c r="E2" s="628"/>
      <c r="F2" s="628"/>
      <c r="G2" s="628"/>
      <c r="H2" s="628"/>
      <c r="I2" s="628"/>
      <c r="J2" s="628"/>
    </row>
    <row r="3" spans="1:10" s="76" customFormat="1" ht="19.5" customHeight="1" x14ac:dyDescent="0.3">
      <c r="A3" s="73"/>
      <c r="B3" s="575"/>
      <c r="C3" s="628"/>
      <c r="D3" s="628"/>
      <c r="E3" s="628"/>
      <c r="F3" s="628"/>
      <c r="G3" s="628"/>
      <c r="H3" s="628"/>
      <c r="I3" s="628"/>
      <c r="J3" s="628"/>
    </row>
    <row r="4" spans="1:10" s="77" customFormat="1" ht="60" customHeight="1" x14ac:dyDescent="0.3">
      <c r="B4" s="575"/>
      <c r="C4" s="625" t="s">
        <v>88</v>
      </c>
      <c r="D4" s="626"/>
      <c r="E4" s="626"/>
      <c r="F4" s="626"/>
      <c r="G4" s="626"/>
      <c r="H4" s="626"/>
      <c r="I4" s="626"/>
      <c r="J4" s="627"/>
    </row>
    <row r="5" spans="1:10" ht="15.75" customHeight="1" x14ac:dyDescent="0.3">
      <c r="A5" s="78"/>
      <c r="B5" s="79"/>
      <c r="C5" s="79"/>
      <c r="D5" s="92"/>
      <c r="E5" s="96"/>
      <c r="F5" s="80"/>
    </row>
    <row r="6" spans="1:10" s="81" customFormat="1" ht="30" customHeight="1" x14ac:dyDescent="0.4">
      <c r="A6" s="150">
        <v>2012</v>
      </c>
      <c r="B6" s="620">
        <v>2012</v>
      </c>
      <c r="C6" s="620"/>
      <c r="D6" s="620"/>
      <c r="E6" s="620"/>
      <c r="F6" s="621"/>
    </row>
    <row r="7" spans="1:10" ht="30" hidden="1" customHeight="1" outlineLevel="1" x14ac:dyDescent="0.3">
      <c r="A7" s="570">
        <v>2012</v>
      </c>
      <c r="B7" s="599" t="s">
        <v>4</v>
      </c>
      <c r="C7" s="601"/>
      <c r="D7" s="601"/>
      <c r="E7" s="601"/>
      <c r="F7" s="601"/>
    </row>
    <row r="8" spans="1:10" s="162" customFormat="1" ht="30" hidden="1" customHeight="1" outlineLevel="1" x14ac:dyDescent="0.25">
      <c r="A8" s="570"/>
      <c r="B8" s="154"/>
      <c r="C8" s="160" t="s">
        <v>5</v>
      </c>
      <c r="D8" s="158" t="s">
        <v>19</v>
      </c>
      <c r="E8" s="156" t="s">
        <v>12</v>
      </c>
      <c r="F8" s="157" t="s">
        <v>6</v>
      </c>
      <c r="I8" s="641" t="s">
        <v>192</v>
      </c>
    </row>
    <row r="9" spans="1:10" ht="21" hidden="1" customHeight="1" outlineLevel="1" x14ac:dyDescent="0.3">
      <c r="A9" s="570"/>
      <c r="B9" s="83" t="s">
        <v>28</v>
      </c>
      <c r="C9" s="108"/>
      <c r="D9" s="118" t="e">
        <f>C9/C12</f>
        <v>#DIV/0!</v>
      </c>
      <c r="E9" s="69"/>
      <c r="F9" s="132" t="e">
        <f>C9/Samantekt!C7</f>
        <v>#DIV/0!</v>
      </c>
      <c r="H9" s="22"/>
      <c r="I9" s="641"/>
      <c r="J9" s="22"/>
    </row>
    <row r="10" spans="1:10" ht="21" hidden="1" customHeight="1" outlineLevel="1" thickBot="1" x14ac:dyDescent="0.35">
      <c r="A10" s="570"/>
      <c r="B10" s="84" t="s">
        <v>14</v>
      </c>
      <c r="C10" s="108"/>
      <c r="D10" s="118" t="e">
        <f>C10/C12</f>
        <v>#DIV/0!</v>
      </c>
      <c r="E10" s="69"/>
      <c r="F10" s="132" t="e">
        <f>C10/Samantekt!C7</f>
        <v>#DIV/0!</v>
      </c>
      <c r="H10" s="141"/>
      <c r="I10" s="499" t="e">
        <f>C9/C12</f>
        <v>#DIV/0!</v>
      </c>
      <c r="J10" s="141"/>
    </row>
    <row r="11" spans="1:10" ht="21" hidden="1" customHeight="1" outlineLevel="1" x14ac:dyDescent="0.3">
      <c r="A11" s="570"/>
      <c r="B11" s="16"/>
      <c r="C11" s="107"/>
      <c r="D11" s="119" t="e">
        <f>C11/C12</f>
        <v>#DIV/0!</v>
      </c>
      <c r="E11" s="70"/>
      <c r="F11" s="133" t="e">
        <f>C11/Samantekt!C7</f>
        <v>#DIV/0!</v>
      </c>
    </row>
    <row r="12" spans="1:10" ht="17.25" hidden="1" outlineLevel="1" thickBot="1" x14ac:dyDescent="0.35">
      <c r="A12" s="570"/>
      <c r="B12" s="226" t="s">
        <v>108</v>
      </c>
      <c r="C12" s="217">
        <f>SUM(C9:C11)</f>
        <v>0</v>
      </c>
      <c r="D12" s="238" t="e">
        <f>SUM(D9:D11)</f>
        <v>#DIV/0!</v>
      </c>
      <c r="E12" s="218">
        <f>SUM(E9:E11)</f>
        <v>0</v>
      </c>
      <c r="F12" s="228" t="e">
        <f>C12/Samantekt!C7</f>
        <v>#DIV/0!</v>
      </c>
    </row>
    <row r="13" spans="1:10" collapsed="1" x14ac:dyDescent="0.3">
      <c r="A13" s="85"/>
    </row>
    <row r="14" spans="1:10" s="81" customFormat="1" ht="30" customHeight="1" x14ac:dyDescent="0.4">
      <c r="A14" s="150">
        <v>2012</v>
      </c>
      <c r="B14" s="620">
        <v>2013</v>
      </c>
      <c r="C14" s="620"/>
      <c r="D14" s="620"/>
      <c r="E14" s="620"/>
      <c r="F14" s="621"/>
    </row>
    <row r="15" spans="1:10" ht="30" hidden="1" customHeight="1" outlineLevel="1" x14ac:dyDescent="0.3">
      <c r="A15" s="571">
        <v>2013</v>
      </c>
      <c r="B15" s="599" t="s">
        <v>4</v>
      </c>
      <c r="C15" s="601"/>
      <c r="D15" s="601"/>
      <c r="E15" s="601"/>
      <c r="F15" s="601"/>
    </row>
    <row r="16" spans="1:10" s="162" customFormat="1" ht="33" hidden="1" customHeight="1" outlineLevel="1" x14ac:dyDescent="0.25">
      <c r="A16" s="571"/>
      <c r="B16" s="154"/>
      <c r="C16" s="160" t="s">
        <v>5</v>
      </c>
      <c r="D16" s="158" t="s">
        <v>19</v>
      </c>
      <c r="E16" s="156" t="s">
        <v>12</v>
      </c>
      <c r="F16" s="157" t="s">
        <v>6</v>
      </c>
      <c r="I16" s="641" t="s">
        <v>192</v>
      </c>
    </row>
    <row r="17" spans="1:11" ht="21" hidden="1" customHeight="1" outlineLevel="1" x14ac:dyDescent="0.3">
      <c r="A17" s="571"/>
      <c r="B17" s="83" t="s">
        <v>28</v>
      </c>
      <c r="C17" s="108"/>
      <c r="D17" s="118" t="e">
        <f>C17/C20</f>
        <v>#DIV/0!</v>
      </c>
      <c r="E17" s="69"/>
      <c r="F17" s="132" t="e">
        <f>C17/Samantekt!D7</f>
        <v>#DIV/0!</v>
      </c>
      <c r="H17" s="22"/>
      <c r="I17" s="641"/>
      <c r="J17" s="22"/>
    </row>
    <row r="18" spans="1:11" ht="21" hidden="1" customHeight="1" outlineLevel="1" thickBot="1" x14ac:dyDescent="0.35">
      <c r="A18" s="571"/>
      <c r="B18" s="84" t="s">
        <v>14</v>
      </c>
      <c r="C18" s="108"/>
      <c r="D18" s="118" t="e">
        <f>C18/C20</f>
        <v>#DIV/0!</v>
      </c>
      <c r="E18" s="69"/>
      <c r="F18" s="132" t="e">
        <f>C18/Samantekt!D7</f>
        <v>#DIV/0!</v>
      </c>
      <c r="H18" s="141"/>
      <c r="I18" s="499" t="e">
        <f>C17/C20</f>
        <v>#DIV/0!</v>
      </c>
      <c r="J18" s="141"/>
    </row>
    <row r="19" spans="1:11" ht="21" hidden="1" customHeight="1" outlineLevel="1" x14ac:dyDescent="0.3">
      <c r="A19" s="571"/>
      <c r="B19" s="18"/>
      <c r="C19" s="107"/>
      <c r="D19" s="119" t="e">
        <f>C19/C20</f>
        <v>#DIV/0!</v>
      </c>
      <c r="E19" s="70"/>
      <c r="F19" s="133" t="e">
        <f>C19/Samantekt!D7</f>
        <v>#DIV/0!</v>
      </c>
      <c r="H19" s="82"/>
      <c r="J19" s="82"/>
    </row>
    <row r="20" spans="1:11" ht="17.25" hidden="1" outlineLevel="1" thickBot="1" x14ac:dyDescent="0.35">
      <c r="A20" s="571"/>
      <c r="B20" s="226" t="s">
        <v>108</v>
      </c>
      <c r="C20" s="217">
        <f>SUM(C17:C19)</f>
        <v>0</v>
      </c>
      <c r="D20" s="238" t="e">
        <f>SUM(D17:D19)</f>
        <v>#DIV/0!</v>
      </c>
      <c r="E20" s="218">
        <f>SUM(E17:E19)</f>
        <v>0</v>
      </c>
      <c r="F20" s="228" t="e">
        <f>C20/Samantekt!D7</f>
        <v>#DIV/0!</v>
      </c>
    </row>
    <row r="21" spans="1:11" collapsed="1" x14ac:dyDescent="0.3">
      <c r="A21" s="85"/>
    </row>
    <row r="22" spans="1:11" s="81" customFormat="1" ht="30" customHeight="1" x14ac:dyDescent="0.4">
      <c r="A22" s="150">
        <v>2012</v>
      </c>
      <c r="B22" s="620">
        <v>2014</v>
      </c>
      <c r="C22" s="620"/>
      <c r="D22" s="620"/>
      <c r="E22" s="620"/>
      <c r="F22" s="621"/>
    </row>
    <row r="23" spans="1:11" ht="30" hidden="1" customHeight="1" outlineLevel="1" x14ac:dyDescent="0.3">
      <c r="A23" s="571">
        <v>2014</v>
      </c>
      <c r="B23" s="599" t="s">
        <v>4</v>
      </c>
      <c r="C23" s="601"/>
      <c r="D23" s="601"/>
      <c r="E23" s="601"/>
      <c r="F23" s="601"/>
    </row>
    <row r="24" spans="1:11" s="162" customFormat="1" ht="37.5" hidden="1" customHeight="1" outlineLevel="1" x14ac:dyDescent="0.25">
      <c r="A24" s="571"/>
      <c r="B24" s="154"/>
      <c r="C24" s="160" t="s">
        <v>5</v>
      </c>
      <c r="D24" s="158" t="s">
        <v>19</v>
      </c>
      <c r="E24" s="156" t="s">
        <v>12</v>
      </c>
      <c r="F24" s="157" t="s">
        <v>6</v>
      </c>
      <c r="H24" s="206"/>
      <c r="I24" s="641" t="s">
        <v>192</v>
      </c>
      <c r="J24" s="206"/>
      <c r="K24" s="206"/>
    </row>
    <row r="25" spans="1:11" ht="21" hidden="1" customHeight="1" outlineLevel="1" x14ac:dyDescent="0.3">
      <c r="A25" s="571"/>
      <c r="B25" s="83" t="s">
        <v>28</v>
      </c>
      <c r="C25" s="108"/>
      <c r="D25" s="118" t="e">
        <f>C25/C28</f>
        <v>#DIV/0!</v>
      </c>
      <c r="E25" s="69"/>
      <c r="F25" s="132" t="e">
        <f>C25/Samantekt!E7</f>
        <v>#DIV/0!</v>
      </c>
      <c r="H25" s="22"/>
      <c r="I25" s="641"/>
      <c r="J25" s="22"/>
      <c r="K25" s="82"/>
    </row>
    <row r="26" spans="1:11" ht="21" hidden="1" customHeight="1" outlineLevel="1" thickBot="1" x14ac:dyDescent="0.35">
      <c r="A26" s="571"/>
      <c r="B26" s="84" t="s">
        <v>14</v>
      </c>
      <c r="C26" s="108"/>
      <c r="D26" s="118" t="e">
        <f>C26/C28</f>
        <v>#DIV/0!</v>
      </c>
      <c r="E26" s="69"/>
      <c r="F26" s="132" t="e">
        <f>C26/Samantekt!E7</f>
        <v>#DIV/0!</v>
      </c>
      <c r="H26" s="141"/>
      <c r="I26" s="499" t="e">
        <f>C25/C28</f>
        <v>#DIV/0!</v>
      </c>
      <c r="J26" s="141"/>
      <c r="K26" s="82"/>
    </row>
    <row r="27" spans="1:11" ht="21" hidden="1" customHeight="1" outlineLevel="1" x14ac:dyDescent="0.3">
      <c r="A27" s="571"/>
      <c r="B27" s="16"/>
      <c r="C27" s="107"/>
      <c r="D27" s="119" t="e">
        <f>C27/C28</f>
        <v>#DIV/0!</v>
      </c>
      <c r="E27" s="70"/>
      <c r="F27" s="133" t="e">
        <f>C27/Samantekt!E7</f>
        <v>#DIV/0!</v>
      </c>
      <c r="H27" s="82"/>
      <c r="J27" s="82"/>
      <c r="K27" s="82"/>
    </row>
    <row r="28" spans="1:11" ht="17.25" hidden="1" outlineLevel="1" thickBot="1" x14ac:dyDescent="0.35">
      <c r="A28" s="571"/>
      <c r="B28" s="226" t="s">
        <v>108</v>
      </c>
      <c r="C28" s="217">
        <f>SUM(C25:C27)</f>
        <v>0</v>
      </c>
      <c r="D28" s="238" t="e">
        <f>SUM(D25:D27)</f>
        <v>#DIV/0!</v>
      </c>
      <c r="E28" s="218">
        <f>SUM(E25:E27)</f>
        <v>0</v>
      </c>
      <c r="F28" s="228" t="e">
        <f>C28/Samantekt!E7</f>
        <v>#DIV/0!</v>
      </c>
    </row>
    <row r="29" spans="1:11" collapsed="1" x14ac:dyDescent="0.3">
      <c r="A29" s="85"/>
    </row>
    <row r="30" spans="1:11" s="81" customFormat="1" ht="30" customHeight="1" x14ac:dyDescent="0.4">
      <c r="A30" s="150">
        <v>2012</v>
      </c>
      <c r="B30" s="620">
        <v>2015</v>
      </c>
      <c r="C30" s="620"/>
      <c r="D30" s="620"/>
      <c r="E30" s="620"/>
      <c r="F30" s="621"/>
    </row>
    <row r="31" spans="1:11" ht="30" hidden="1" customHeight="1" outlineLevel="1" x14ac:dyDescent="0.3">
      <c r="A31" s="571">
        <v>2015</v>
      </c>
      <c r="B31" s="599" t="s">
        <v>4</v>
      </c>
      <c r="C31" s="601"/>
      <c r="D31" s="601"/>
      <c r="E31" s="601"/>
      <c r="F31" s="601"/>
    </row>
    <row r="32" spans="1:11" s="162" customFormat="1" ht="37.5" hidden="1" customHeight="1" outlineLevel="1" x14ac:dyDescent="0.25">
      <c r="A32" s="571"/>
      <c r="B32" s="154"/>
      <c r="C32" s="160" t="s">
        <v>5</v>
      </c>
      <c r="D32" s="158" t="s">
        <v>19</v>
      </c>
      <c r="E32" s="156" t="s">
        <v>12</v>
      </c>
      <c r="F32" s="157" t="s">
        <v>6</v>
      </c>
      <c r="I32" s="641" t="s">
        <v>192</v>
      </c>
    </row>
    <row r="33" spans="1:15" ht="21" hidden="1" customHeight="1" outlineLevel="1" x14ac:dyDescent="0.3">
      <c r="A33" s="571"/>
      <c r="B33" s="83" t="s">
        <v>28</v>
      </c>
      <c r="C33" s="108"/>
      <c r="D33" s="118" t="e">
        <f>C33/C36</f>
        <v>#DIV/0!</v>
      </c>
      <c r="E33" s="69"/>
      <c r="F33" s="132" t="e">
        <f>C33/Samantekt!F7</f>
        <v>#DIV/0!</v>
      </c>
      <c r="H33" s="22"/>
      <c r="I33" s="641"/>
      <c r="J33" s="22"/>
    </row>
    <row r="34" spans="1:15" ht="21" hidden="1" customHeight="1" outlineLevel="1" thickBot="1" x14ac:dyDescent="0.35">
      <c r="A34" s="571"/>
      <c r="B34" s="84" t="s">
        <v>14</v>
      </c>
      <c r="C34" s="108"/>
      <c r="D34" s="118" t="e">
        <f>C34/C36</f>
        <v>#DIV/0!</v>
      </c>
      <c r="E34" s="69"/>
      <c r="F34" s="132" t="e">
        <f>C34/Samantekt!F7</f>
        <v>#DIV/0!</v>
      </c>
      <c r="H34" s="141"/>
      <c r="I34" s="499" t="e">
        <f>C33/C36</f>
        <v>#DIV/0!</v>
      </c>
      <c r="J34" s="141"/>
    </row>
    <row r="35" spans="1:15" ht="21" hidden="1" customHeight="1" outlineLevel="1" x14ac:dyDescent="0.3">
      <c r="A35" s="571"/>
      <c r="B35" s="16"/>
      <c r="C35" s="107"/>
      <c r="D35" s="119" t="e">
        <f>C35/C36</f>
        <v>#DIV/0!</v>
      </c>
      <c r="E35" s="70"/>
      <c r="F35" s="133" t="e">
        <f>C35/Samantekt!F7</f>
        <v>#DIV/0!</v>
      </c>
    </row>
    <row r="36" spans="1:15" ht="17.25" hidden="1" outlineLevel="1" thickBot="1" x14ac:dyDescent="0.35">
      <c r="A36" s="571"/>
      <c r="B36" s="226" t="s">
        <v>108</v>
      </c>
      <c r="C36" s="217">
        <f>SUM(C33:C35)</f>
        <v>0</v>
      </c>
      <c r="D36" s="238" t="e">
        <f>SUM(D33:D35)</f>
        <v>#DIV/0!</v>
      </c>
      <c r="E36" s="218">
        <f>SUM(E33:E35)</f>
        <v>0</v>
      </c>
      <c r="F36" s="228" t="e">
        <f>C36/Samantekt!F7</f>
        <v>#DIV/0!</v>
      </c>
    </row>
    <row r="37" spans="1:15" collapsed="1" x14ac:dyDescent="0.3">
      <c r="A37" s="85"/>
    </row>
    <row r="38" spans="1:15" s="81" customFormat="1" ht="30" customHeight="1" x14ac:dyDescent="0.4">
      <c r="A38" s="150">
        <v>2012</v>
      </c>
      <c r="B38" s="620">
        <v>2016</v>
      </c>
      <c r="C38" s="620"/>
      <c r="D38" s="620"/>
      <c r="E38" s="620"/>
      <c r="F38" s="621"/>
    </row>
    <row r="39" spans="1:15" ht="30" hidden="1" customHeight="1" outlineLevel="1" x14ac:dyDescent="0.3">
      <c r="A39" s="571">
        <v>2016</v>
      </c>
      <c r="B39" s="599" t="s">
        <v>4</v>
      </c>
      <c r="C39" s="601"/>
      <c r="D39" s="601"/>
      <c r="E39" s="601"/>
      <c r="F39" s="601"/>
      <c r="K39" s="258"/>
      <c r="L39" s="35"/>
      <c r="M39" s="35"/>
      <c r="N39" s="35"/>
      <c r="O39" s="35"/>
    </row>
    <row r="40" spans="1:15" s="162" customFormat="1" ht="37.5" hidden="1" customHeight="1" outlineLevel="1" x14ac:dyDescent="0.3">
      <c r="A40" s="571"/>
      <c r="B40" s="154"/>
      <c r="C40" s="160" t="s">
        <v>5</v>
      </c>
      <c r="D40" s="158" t="s">
        <v>19</v>
      </c>
      <c r="E40" s="156" t="s">
        <v>12</v>
      </c>
      <c r="F40" s="157" t="s">
        <v>6</v>
      </c>
      <c r="H40" s="206"/>
      <c r="I40" s="641" t="s">
        <v>192</v>
      </c>
      <c r="J40" s="206"/>
      <c r="K40" s="33"/>
      <c r="L40" s="20"/>
      <c r="M40" s="20"/>
      <c r="N40" s="259"/>
      <c r="O40" s="35"/>
    </row>
    <row r="41" spans="1:15" ht="21" hidden="1" customHeight="1" outlineLevel="1" x14ac:dyDescent="0.3">
      <c r="A41" s="571"/>
      <c r="B41" s="83" t="s">
        <v>28</v>
      </c>
      <c r="C41" s="108"/>
      <c r="D41" s="118" t="e">
        <f>C41/C44</f>
        <v>#DIV/0!</v>
      </c>
      <c r="E41" s="69"/>
      <c r="F41" s="132" t="e">
        <f>C41/Samantekt!G7</f>
        <v>#DIV/0!</v>
      </c>
      <c r="H41" s="22"/>
      <c r="I41" s="641"/>
      <c r="J41" s="22"/>
      <c r="K41" s="35"/>
      <c r="N41" s="259"/>
      <c r="O41" s="35"/>
    </row>
    <row r="42" spans="1:15" ht="21" hidden="1" customHeight="1" outlineLevel="1" thickBot="1" x14ac:dyDescent="0.35">
      <c r="A42" s="571"/>
      <c r="B42" s="84" t="s">
        <v>14</v>
      </c>
      <c r="C42" s="108"/>
      <c r="D42" s="118" t="e">
        <f>C42/C44</f>
        <v>#DIV/0!</v>
      </c>
      <c r="E42" s="69"/>
      <c r="F42" s="132" t="e">
        <f>C42/Samantekt!G7</f>
        <v>#DIV/0!</v>
      </c>
      <c r="H42" s="141"/>
      <c r="I42" s="498" t="e">
        <f>C41/C44</f>
        <v>#DIV/0!</v>
      </c>
      <c r="J42" s="141"/>
      <c r="K42" s="35"/>
      <c r="N42" s="259"/>
      <c r="O42" s="35"/>
    </row>
    <row r="43" spans="1:15" ht="21" hidden="1" customHeight="1" outlineLevel="1" x14ac:dyDescent="0.3">
      <c r="A43" s="571"/>
      <c r="B43" s="16"/>
      <c r="C43" s="107"/>
      <c r="D43" s="119" t="e">
        <f>C43/C44</f>
        <v>#DIV/0!</v>
      </c>
      <c r="E43" s="70"/>
      <c r="F43" s="133" t="e">
        <f>C43/Samantekt!G7</f>
        <v>#DIV/0!</v>
      </c>
      <c r="H43" s="82"/>
      <c r="J43" s="82"/>
      <c r="K43" s="82"/>
    </row>
    <row r="44" spans="1:15" ht="17.25" hidden="1" outlineLevel="1" thickBot="1" x14ac:dyDescent="0.35">
      <c r="A44" s="571"/>
      <c r="B44" s="226" t="s">
        <v>108</v>
      </c>
      <c r="C44" s="217">
        <f>SUM(C41:C43)</f>
        <v>0</v>
      </c>
      <c r="D44" s="238" t="e">
        <f>SUM(D41:D43)</f>
        <v>#DIV/0!</v>
      </c>
      <c r="E44" s="218">
        <f>SUM(E41:E43)</f>
        <v>0</v>
      </c>
      <c r="F44" s="228" t="e">
        <f>C44/Samantekt!G7</f>
        <v>#DIV/0!</v>
      </c>
      <c r="H44" s="82"/>
      <c r="I44" s="82"/>
      <c r="J44" s="82"/>
      <c r="K44" s="82"/>
    </row>
    <row r="45" spans="1:15" collapsed="1" x14ac:dyDescent="0.3">
      <c r="K45" s="260"/>
    </row>
    <row r="47" spans="1:15" s="81" customFormat="1" ht="30" customHeight="1" thickBot="1" x14ac:dyDescent="0.45">
      <c r="A47" s="150">
        <v>2012</v>
      </c>
      <c r="B47" s="604">
        <v>2017</v>
      </c>
      <c r="C47" s="604"/>
      <c r="D47" s="604"/>
      <c r="E47" s="604"/>
      <c r="F47" s="604"/>
      <c r="G47" s="604"/>
      <c r="H47" s="604"/>
      <c r="I47" s="604"/>
      <c r="J47" s="604"/>
      <c r="L47" s="20"/>
      <c r="M47" s="20"/>
    </row>
    <row r="48" spans="1:15" ht="30" hidden="1" customHeight="1" outlineLevel="1" x14ac:dyDescent="0.3">
      <c r="A48" s="571">
        <v>2017</v>
      </c>
      <c r="B48" s="599" t="s">
        <v>4</v>
      </c>
      <c r="C48" s="599"/>
      <c r="D48" s="599"/>
      <c r="E48" s="599"/>
      <c r="F48" s="599"/>
      <c r="G48" s="599"/>
      <c r="H48" s="599"/>
      <c r="I48" s="599"/>
      <c r="J48" s="599"/>
    </row>
    <row r="49" spans="1:13" s="162" customFormat="1" ht="37.5" hidden="1" customHeight="1" outlineLevel="1" x14ac:dyDescent="0.35">
      <c r="A49" s="571"/>
      <c r="B49" s="154"/>
      <c r="C49" s="264" t="s">
        <v>5</v>
      </c>
      <c r="D49" s="265" t="s">
        <v>19</v>
      </c>
      <c r="E49" s="266" t="s">
        <v>12</v>
      </c>
      <c r="F49" s="267" t="s">
        <v>6</v>
      </c>
      <c r="G49" s="278" t="s">
        <v>143</v>
      </c>
      <c r="H49" s="380" t="s">
        <v>151</v>
      </c>
      <c r="I49" s="380" t="s">
        <v>142</v>
      </c>
      <c r="J49" s="380" t="s">
        <v>157</v>
      </c>
      <c r="K49" s="337"/>
      <c r="L49" s="641" t="s">
        <v>191</v>
      </c>
    </row>
    <row r="50" spans="1:13" ht="21" hidden="1" customHeight="1" outlineLevel="1" x14ac:dyDescent="0.3">
      <c r="A50" s="571"/>
      <c r="B50" s="83" t="s">
        <v>115</v>
      </c>
      <c r="C50" s="268"/>
      <c r="D50" s="269" t="e">
        <f>C50/C57</f>
        <v>#DIV/0!</v>
      </c>
      <c r="E50" s="270"/>
      <c r="F50" s="291" t="e">
        <f>C50/Samantekt!$H$7</f>
        <v>#DIV/0!</v>
      </c>
      <c r="G50" s="341">
        <f>(C50/1000)*0.1715</f>
        <v>0</v>
      </c>
      <c r="H50" s="379"/>
      <c r="I50" s="382" t="e">
        <f>1-(F57/H50)</f>
        <v>#DIV/0!</v>
      </c>
      <c r="J50" s="379"/>
      <c r="L50" s="641"/>
    </row>
    <row r="51" spans="1:13" ht="21" hidden="1" customHeight="1" outlineLevel="1" x14ac:dyDescent="0.4">
      <c r="A51" s="571"/>
      <c r="B51" s="282" t="s">
        <v>116</v>
      </c>
      <c r="C51" s="268"/>
      <c r="D51" s="269" t="e">
        <f>C51/C57</f>
        <v>#DIV/0!</v>
      </c>
      <c r="E51" s="270"/>
      <c r="F51" s="291" t="e">
        <f>C51/Samantekt!$H$7</f>
        <v>#DIV/0!</v>
      </c>
      <c r="G51" s="346"/>
      <c r="H51" s="383"/>
      <c r="I51" s="384"/>
      <c r="J51" s="381"/>
      <c r="L51" s="642" t="e">
        <f>(C50+C51+C52+C53+C54)/C57</f>
        <v>#DIV/0!</v>
      </c>
      <c r="M51" s="336"/>
    </row>
    <row r="52" spans="1:13" ht="21" hidden="1" customHeight="1" outlineLevel="1" x14ac:dyDescent="0.3">
      <c r="A52" s="571"/>
      <c r="B52" s="283" t="s">
        <v>9</v>
      </c>
      <c r="C52" s="281"/>
      <c r="D52" s="269" t="e">
        <f>C52/C57</f>
        <v>#DIV/0!</v>
      </c>
      <c r="E52" s="272"/>
      <c r="F52" s="291" t="e">
        <f>C52/Samantekt!$H$7</f>
        <v>#DIV/0!</v>
      </c>
      <c r="G52" s="346"/>
      <c r="H52" s="385"/>
      <c r="I52" s="385"/>
      <c r="J52" s="385"/>
      <c r="K52" s="82"/>
      <c r="L52" s="643"/>
    </row>
    <row r="53" spans="1:13" ht="21" hidden="1" customHeight="1" outlineLevel="1" x14ac:dyDescent="0.3">
      <c r="A53" s="571"/>
      <c r="B53" s="283" t="s">
        <v>117</v>
      </c>
      <c r="C53" s="281"/>
      <c r="D53" s="269" t="e">
        <f>C53/C57</f>
        <v>#DIV/0!</v>
      </c>
      <c r="E53" s="272"/>
      <c r="F53" s="291" t="e">
        <f>C53/Samantekt!$H$7</f>
        <v>#DIV/0!</v>
      </c>
      <c r="G53" s="346"/>
      <c r="H53" s="385"/>
      <c r="I53" s="385"/>
      <c r="J53" s="385"/>
      <c r="K53" s="82"/>
    </row>
    <row r="54" spans="1:13" ht="21" hidden="1" customHeight="1" outlineLevel="1" x14ac:dyDescent="0.3">
      <c r="A54" s="571"/>
      <c r="B54" s="283" t="s">
        <v>118</v>
      </c>
      <c r="C54" s="281"/>
      <c r="D54" s="269" t="e">
        <f>C54/C57</f>
        <v>#DIV/0!</v>
      </c>
      <c r="E54" s="272"/>
      <c r="F54" s="291" t="e">
        <f>C54/Samantekt!$H$7</f>
        <v>#DIV/0!</v>
      </c>
      <c r="G54" s="346"/>
      <c r="H54" s="385"/>
      <c r="I54" s="385"/>
      <c r="J54" s="385"/>
      <c r="K54" s="82"/>
    </row>
    <row r="55" spans="1:13" ht="21" hidden="1" customHeight="1" outlineLevel="1" x14ac:dyDescent="0.3">
      <c r="A55" s="571"/>
      <c r="B55" s="263" t="s">
        <v>119</v>
      </c>
      <c r="C55" s="271"/>
      <c r="D55" s="269" t="e">
        <f>C55/C57</f>
        <v>#DIV/0!</v>
      </c>
      <c r="E55" s="272"/>
      <c r="F55" s="291" t="e">
        <f>C55/Samantekt!$H$7</f>
        <v>#DIV/0!</v>
      </c>
      <c r="G55" s="341">
        <f>(C55/1000)*1.75</f>
        <v>0</v>
      </c>
      <c r="H55" s="385"/>
      <c r="I55" s="385"/>
      <c r="J55" s="385"/>
      <c r="K55" s="82"/>
    </row>
    <row r="56" spans="1:13" ht="21" hidden="1" customHeight="1" outlineLevel="1" x14ac:dyDescent="0.3">
      <c r="A56" s="571"/>
      <c r="B56" s="16"/>
      <c r="C56" s="271"/>
      <c r="D56" s="273" t="e">
        <f>C56/C57</f>
        <v>#DIV/0!</v>
      </c>
      <c r="E56" s="274"/>
      <c r="F56" s="292" t="e">
        <f>C56/Samantekt!G14</f>
        <v>#DIV/0!</v>
      </c>
      <c r="G56" s="346"/>
      <c r="H56" s="383"/>
      <c r="I56" s="386"/>
      <c r="J56" s="385"/>
      <c r="K56" s="82"/>
    </row>
    <row r="57" spans="1:13" ht="17.25" hidden="1" outlineLevel="1" thickBot="1" x14ac:dyDescent="0.35">
      <c r="A57" s="571"/>
      <c r="B57" s="226" t="s">
        <v>108</v>
      </c>
      <c r="C57" s="275">
        <f>SUM(C50:C56)</f>
        <v>0</v>
      </c>
      <c r="D57" s="276" t="e">
        <f>SUM(D50:D56)</f>
        <v>#DIV/0!</v>
      </c>
      <c r="E57" s="277">
        <f>SUM(E50:E56)</f>
        <v>0</v>
      </c>
      <c r="F57" s="279" t="e">
        <f>C57/Samantekt!H7</f>
        <v>#DIV/0!</v>
      </c>
      <c r="G57" s="279">
        <f>SUM(G50:G56)</f>
        <v>0</v>
      </c>
      <c r="H57" s="387"/>
      <c r="I57" s="388"/>
      <c r="J57" s="389"/>
      <c r="K57" s="82"/>
    </row>
    <row r="58" spans="1:13" ht="17.25" collapsed="1" thickTop="1" x14ac:dyDescent="0.3">
      <c r="F58" s="280"/>
      <c r="G58" s="82"/>
      <c r="H58" s="82"/>
    </row>
    <row r="59" spans="1:13" s="81" customFormat="1" ht="30" customHeight="1" thickBot="1" x14ac:dyDescent="0.45">
      <c r="A59" s="150">
        <v>2012</v>
      </c>
      <c r="B59" s="604">
        <v>2018</v>
      </c>
      <c r="C59" s="604"/>
      <c r="D59" s="604"/>
      <c r="E59" s="604"/>
      <c r="F59" s="604"/>
      <c r="G59" s="604"/>
      <c r="H59" s="604"/>
      <c r="I59" s="604"/>
      <c r="J59" s="604"/>
      <c r="L59" s="20"/>
      <c r="M59" s="20"/>
    </row>
    <row r="60" spans="1:13" ht="30" hidden="1" customHeight="1" outlineLevel="1" x14ac:dyDescent="0.3">
      <c r="A60" s="571">
        <v>2018</v>
      </c>
      <c r="B60" s="599" t="s">
        <v>4</v>
      </c>
      <c r="C60" s="599"/>
      <c r="D60" s="599"/>
      <c r="E60" s="599"/>
      <c r="F60" s="599"/>
      <c r="G60" s="599"/>
      <c r="H60" s="599"/>
      <c r="I60" s="599"/>
      <c r="J60" s="599"/>
    </row>
    <row r="61" spans="1:13" s="162" customFormat="1" ht="37.5" hidden="1" customHeight="1" outlineLevel="1" x14ac:dyDescent="0.35">
      <c r="A61" s="571"/>
      <c r="B61" s="154"/>
      <c r="C61" s="264" t="s">
        <v>5</v>
      </c>
      <c r="D61" s="265" t="s">
        <v>19</v>
      </c>
      <c r="E61" s="266" t="s">
        <v>12</v>
      </c>
      <c r="F61" s="267" t="s">
        <v>6</v>
      </c>
      <c r="G61" s="278" t="s">
        <v>143</v>
      </c>
      <c r="H61" s="380" t="s">
        <v>157</v>
      </c>
      <c r="I61" s="380" t="s">
        <v>144</v>
      </c>
      <c r="J61" s="380" t="s">
        <v>158</v>
      </c>
      <c r="K61" s="337"/>
      <c r="L61" s="641" t="s">
        <v>191</v>
      </c>
    </row>
    <row r="62" spans="1:13" ht="21" hidden="1" customHeight="1" outlineLevel="1" x14ac:dyDescent="0.3">
      <c r="A62" s="571"/>
      <c r="B62" s="83" t="s">
        <v>115</v>
      </c>
      <c r="C62" s="268"/>
      <c r="D62" s="269" t="e">
        <f>C62/C69</f>
        <v>#DIV/0!</v>
      </c>
      <c r="E62" s="270"/>
      <c r="F62" s="291" t="e">
        <f>C62/Samantekt!$I$7</f>
        <v>#DIV/0!</v>
      </c>
      <c r="G62" s="341">
        <f>(C62/1000)*0.1715</f>
        <v>0</v>
      </c>
      <c r="H62" s="379">
        <f>J50</f>
        <v>0</v>
      </c>
      <c r="I62" s="382" t="e">
        <f>1-(F69/H62)</f>
        <v>#DIV/0!</v>
      </c>
      <c r="J62" s="379"/>
      <c r="L62" s="641"/>
    </row>
    <row r="63" spans="1:13" ht="21" hidden="1" customHeight="1" outlineLevel="1" x14ac:dyDescent="0.4">
      <c r="A63" s="571"/>
      <c r="B63" s="282" t="s">
        <v>116</v>
      </c>
      <c r="C63" s="268"/>
      <c r="D63" s="269" t="e">
        <f>C63/C69</f>
        <v>#DIV/0!</v>
      </c>
      <c r="E63" s="270"/>
      <c r="F63" s="291" t="e">
        <f>C63/Samantekt!$I$7</f>
        <v>#DIV/0!</v>
      </c>
      <c r="G63" s="346"/>
      <c r="H63" s="383"/>
      <c r="I63" s="384"/>
      <c r="J63" s="381"/>
      <c r="L63" s="642" t="e">
        <f>(C62+C63+C64+C65+C66)/C69</f>
        <v>#DIV/0!</v>
      </c>
      <c r="M63" s="336"/>
    </row>
    <row r="64" spans="1:13" ht="21" hidden="1" customHeight="1" outlineLevel="1" x14ac:dyDescent="0.3">
      <c r="A64" s="571"/>
      <c r="B64" s="283" t="s">
        <v>9</v>
      </c>
      <c r="C64" s="281"/>
      <c r="D64" s="269" t="e">
        <f>C64/C69</f>
        <v>#DIV/0!</v>
      </c>
      <c r="E64" s="272"/>
      <c r="F64" s="291" t="e">
        <f>C64/Samantekt!$I$7</f>
        <v>#DIV/0!</v>
      </c>
      <c r="G64" s="346"/>
      <c r="H64" s="385"/>
      <c r="I64" s="385"/>
      <c r="J64" s="385"/>
      <c r="K64" s="82"/>
      <c r="L64" s="643"/>
    </row>
    <row r="65" spans="1:13" ht="21" hidden="1" customHeight="1" outlineLevel="1" x14ac:dyDescent="0.3">
      <c r="A65" s="571"/>
      <c r="B65" s="283" t="s">
        <v>117</v>
      </c>
      <c r="C65" s="281"/>
      <c r="D65" s="269" t="e">
        <f>C65/C69</f>
        <v>#DIV/0!</v>
      </c>
      <c r="E65" s="272"/>
      <c r="F65" s="291" t="e">
        <f>C65/Samantekt!$I$7</f>
        <v>#DIV/0!</v>
      </c>
      <c r="G65" s="346"/>
      <c r="H65" s="385"/>
      <c r="I65" s="385"/>
      <c r="J65" s="385"/>
      <c r="K65" s="82"/>
    </row>
    <row r="66" spans="1:13" ht="21" hidden="1" customHeight="1" outlineLevel="1" x14ac:dyDescent="0.3">
      <c r="A66" s="571"/>
      <c r="B66" s="283" t="s">
        <v>118</v>
      </c>
      <c r="C66" s="281"/>
      <c r="D66" s="269" t="e">
        <f>C66/C69</f>
        <v>#DIV/0!</v>
      </c>
      <c r="E66" s="272"/>
      <c r="F66" s="291" t="e">
        <f>C66/Samantekt!$I$7</f>
        <v>#DIV/0!</v>
      </c>
      <c r="G66" s="346"/>
      <c r="H66" s="385"/>
      <c r="I66" s="385"/>
      <c r="J66" s="385"/>
      <c r="K66" s="82"/>
    </row>
    <row r="67" spans="1:13" ht="21" hidden="1" customHeight="1" outlineLevel="1" x14ac:dyDescent="0.3">
      <c r="A67" s="571"/>
      <c r="B67" s="263" t="s">
        <v>119</v>
      </c>
      <c r="C67" s="271"/>
      <c r="D67" s="269" t="e">
        <f>C67/C69</f>
        <v>#DIV/0!</v>
      </c>
      <c r="E67" s="272"/>
      <c r="F67" s="291" t="e">
        <f>C67/Samantekt!$I$7</f>
        <v>#DIV/0!</v>
      </c>
      <c r="G67" s="341">
        <f>(C67/1000)*1.75</f>
        <v>0</v>
      </c>
      <c r="H67" s="385"/>
      <c r="I67" s="385"/>
      <c r="J67" s="385"/>
      <c r="K67" s="82"/>
    </row>
    <row r="68" spans="1:13" ht="21" hidden="1" customHeight="1" outlineLevel="1" x14ac:dyDescent="0.3">
      <c r="A68" s="571"/>
      <c r="B68" s="16"/>
      <c r="C68" s="271"/>
      <c r="D68" s="273" t="e">
        <f>C68/C69</f>
        <v>#DIV/0!</v>
      </c>
      <c r="E68" s="274"/>
      <c r="F68" s="291" t="e">
        <f>C68/Samantekt!$I$7</f>
        <v>#DIV/0!</v>
      </c>
      <c r="G68" s="346"/>
      <c r="H68" s="383"/>
      <c r="I68" s="386"/>
      <c r="J68" s="385"/>
      <c r="K68" s="82"/>
    </row>
    <row r="69" spans="1:13" ht="17.25" hidden="1" outlineLevel="1" thickBot="1" x14ac:dyDescent="0.35">
      <c r="A69" s="571"/>
      <c r="B69" s="226" t="s">
        <v>108</v>
      </c>
      <c r="C69" s="275">
        <f>SUM(C62:C68)</f>
        <v>0</v>
      </c>
      <c r="D69" s="276" t="e">
        <f>SUM(D62:D68)</f>
        <v>#DIV/0!</v>
      </c>
      <c r="E69" s="277">
        <f>SUM(E62:E68)</f>
        <v>0</v>
      </c>
      <c r="F69" s="291" t="e">
        <f>C69/Samantekt!$I$7</f>
        <v>#DIV/0!</v>
      </c>
      <c r="G69" s="279">
        <f>SUM(G62:G68)</f>
        <v>0</v>
      </c>
      <c r="H69" s="387"/>
      <c r="I69" s="388"/>
      <c r="J69" s="389"/>
      <c r="K69" s="82"/>
    </row>
    <row r="70" spans="1:13" ht="17.25" collapsed="1" thickTop="1" x14ac:dyDescent="0.3">
      <c r="F70" s="280"/>
      <c r="G70" s="82"/>
      <c r="H70" s="82"/>
    </row>
    <row r="71" spans="1:13" s="81" customFormat="1" ht="30" customHeight="1" x14ac:dyDescent="0.4">
      <c r="A71" s="150">
        <v>2012</v>
      </c>
      <c r="B71" s="604">
        <v>2019</v>
      </c>
      <c r="C71" s="604"/>
      <c r="D71" s="604"/>
      <c r="E71" s="604"/>
      <c r="F71" s="604"/>
      <c r="G71" s="604"/>
      <c r="H71" s="604"/>
      <c r="I71" s="604"/>
      <c r="J71" s="604"/>
      <c r="L71" s="20"/>
      <c r="M71" s="20"/>
    </row>
    <row r="72" spans="1:13" ht="30" customHeight="1" outlineLevel="1" x14ac:dyDescent="0.3">
      <c r="A72" s="571">
        <v>2019</v>
      </c>
      <c r="B72" s="599" t="s">
        <v>4</v>
      </c>
      <c r="C72" s="599"/>
      <c r="D72" s="599"/>
      <c r="E72" s="599"/>
      <c r="F72" s="599"/>
      <c r="G72" s="599"/>
      <c r="H72" s="599"/>
      <c r="I72" s="599"/>
      <c r="J72" s="599"/>
    </row>
    <row r="73" spans="1:13" s="162" customFormat="1" ht="37.5" customHeight="1" outlineLevel="1" x14ac:dyDescent="0.35">
      <c r="A73" s="571"/>
      <c r="B73" s="154"/>
      <c r="C73" s="264" t="s">
        <v>5</v>
      </c>
      <c r="D73" s="265" t="s">
        <v>19</v>
      </c>
      <c r="E73" s="266" t="s">
        <v>12</v>
      </c>
      <c r="F73" s="267" t="s">
        <v>6</v>
      </c>
      <c r="G73" s="278" t="s">
        <v>143</v>
      </c>
      <c r="H73" s="380" t="s">
        <v>158</v>
      </c>
      <c r="I73" s="380" t="s">
        <v>145</v>
      </c>
      <c r="J73" s="380" t="s">
        <v>159</v>
      </c>
      <c r="K73" s="337"/>
      <c r="L73" s="641" t="s">
        <v>191</v>
      </c>
    </row>
    <row r="74" spans="1:13" ht="21" customHeight="1" outlineLevel="1" x14ac:dyDescent="0.3">
      <c r="A74" s="571"/>
      <c r="B74" s="83" t="s">
        <v>115</v>
      </c>
      <c r="C74" s="268"/>
      <c r="D74" s="269" t="e">
        <f>C74/C81</f>
        <v>#DIV/0!</v>
      </c>
      <c r="E74" s="270"/>
      <c r="F74" s="291" t="e">
        <f>C74/Samantekt!$J$7</f>
        <v>#DIV/0!</v>
      </c>
      <c r="G74" s="341">
        <f>(C74/1000)*0.1715</f>
        <v>0</v>
      </c>
      <c r="H74" s="379">
        <f>J62</f>
        <v>0</v>
      </c>
      <c r="I74" s="382" t="e">
        <f>1-(F81/H74)</f>
        <v>#DIV/0!</v>
      </c>
      <c r="J74" s="379"/>
      <c r="L74" s="641"/>
    </row>
    <row r="75" spans="1:13" ht="21" customHeight="1" outlineLevel="1" x14ac:dyDescent="0.4">
      <c r="A75" s="571"/>
      <c r="B75" s="282" t="s">
        <v>116</v>
      </c>
      <c r="C75" s="268"/>
      <c r="D75" s="269" t="e">
        <f>C75/C81</f>
        <v>#DIV/0!</v>
      </c>
      <c r="E75" s="270"/>
      <c r="F75" s="291" t="e">
        <f>C75/Samantekt!$J$7</f>
        <v>#DIV/0!</v>
      </c>
      <c r="G75" s="346"/>
      <c r="H75" s="383"/>
      <c r="I75" s="384"/>
      <c r="J75" s="381"/>
      <c r="L75" s="642" t="e">
        <f>(C74+C75+C76+C77+C78)/C81</f>
        <v>#DIV/0!</v>
      </c>
      <c r="M75" s="336"/>
    </row>
    <row r="76" spans="1:13" ht="21" customHeight="1" outlineLevel="1" x14ac:dyDescent="0.3">
      <c r="A76" s="571"/>
      <c r="B76" s="283" t="s">
        <v>9</v>
      </c>
      <c r="C76" s="281"/>
      <c r="D76" s="269" t="e">
        <f>C76/C81</f>
        <v>#DIV/0!</v>
      </c>
      <c r="E76" s="272"/>
      <c r="F76" s="291" t="e">
        <f>C76/Samantekt!$J$7</f>
        <v>#DIV/0!</v>
      </c>
      <c r="G76" s="346"/>
      <c r="H76" s="385"/>
      <c r="I76" s="385"/>
      <c r="J76" s="385"/>
      <c r="K76" s="82"/>
      <c r="L76" s="643"/>
    </row>
    <row r="77" spans="1:13" ht="21" customHeight="1" outlineLevel="1" x14ac:dyDescent="0.3">
      <c r="A77" s="571"/>
      <c r="B77" s="283" t="s">
        <v>117</v>
      </c>
      <c r="C77" s="281"/>
      <c r="D77" s="269" t="e">
        <f>C77/C81</f>
        <v>#DIV/0!</v>
      </c>
      <c r="E77" s="272"/>
      <c r="F77" s="291" t="e">
        <f>C77/Samantekt!$J$7</f>
        <v>#DIV/0!</v>
      </c>
      <c r="G77" s="346"/>
      <c r="H77" s="385"/>
      <c r="I77" s="385"/>
      <c r="J77" s="385"/>
      <c r="K77" s="82"/>
    </row>
    <row r="78" spans="1:13" ht="21" customHeight="1" outlineLevel="1" x14ac:dyDescent="0.3">
      <c r="A78" s="571"/>
      <c r="B78" s="283" t="s">
        <v>118</v>
      </c>
      <c r="C78" s="281"/>
      <c r="D78" s="269" t="e">
        <f>C78/C81</f>
        <v>#DIV/0!</v>
      </c>
      <c r="E78" s="272"/>
      <c r="F78" s="291" t="e">
        <f>C78/Samantekt!$J$7</f>
        <v>#DIV/0!</v>
      </c>
      <c r="G78" s="346"/>
      <c r="H78" s="385"/>
      <c r="I78" s="385"/>
      <c r="J78" s="385"/>
      <c r="K78" s="82"/>
    </row>
    <row r="79" spans="1:13" ht="21" customHeight="1" outlineLevel="1" x14ac:dyDescent="0.3">
      <c r="A79" s="571"/>
      <c r="B79" s="263" t="s">
        <v>119</v>
      </c>
      <c r="C79" s="271"/>
      <c r="D79" s="269" t="e">
        <f>C79/C81</f>
        <v>#DIV/0!</v>
      </c>
      <c r="E79" s="272"/>
      <c r="F79" s="291" t="e">
        <f>C79/Samantekt!$J$7</f>
        <v>#DIV/0!</v>
      </c>
      <c r="G79" s="341">
        <f>(C79/1000)*1.75</f>
        <v>0</v>
      </c>
      <c r="H79" s="385"/>
      <c r="I79" s="385"/>
      <c r="J79" s="385"/>
      <c r="K79" s="82"/>
    </row>
    <row r="80" spans="1:13" ht="21" customHeight="1" outlineLevel="1" x14ac:dyDescent="0.3">
      <c r="A80" s="571"/>
      <c r="B80" s="16"/>
      <c r="C80" s="271"/>
      <c r="D80" s="273" t="e">
        <f>C80/C81</f>
        <v>#DIV/0!</v>
      </c>
      <c r="E80" s="274"/>
      <c r="F80" s="291" t="e">
        <f>C80/Samantekt!$J$7</f>
        <v>#DIV/0!</v>
      </c>
      <c r="G80" s="346"/>
      <c r="H80" s="383"/>
      <c r="I80" s="386"/>
      <c r="J80" s="385"/>
      <c r="K80" s="82"/>
    </row>
    <row r="81" spans="1:13" ht="17.25" outlineLevel="1" thickBot="1" x14ac:dyDescent="0.35">
      <c r="A81" s="571"/>
      <c r="B81" s="226" t="s">
        <v>108</v>
      </c>
      <c r="C81" s="275">
        <f>SUM(C74:C80)</f>
        <v>0</v>
      </c>
      <c r="D81" s="276" t="e">
        <f>SUM(D74:D80)</f>
        <v>#DIV/0!</v>
      </c>
      <c r="E81" s="277">
        <f>SUM(E74:E80)</f>
        <v>0</v>
      </c>
      <c r="F81" s="291" t="e">
        <f>C81/Samantekt!$J$7</f>
        <v>#DIV/0!</v>
      </c>
      <c r="G81" s="279">
        <f>SUM(G74:G80)</f>
        <v>0</v>
      </c>
      <c r="H81" s="387"/>
      <c r="I81" s="388"/>
      <c r="J81" s="389"/>
      <c r="K81" s="82"/>
    </row>
    <row r="82" spans="1:13" ht="17.25" thickTop="1" x14ac:dyDescent="0.3">
      <c r="F82" s="280"/>
      <c r="G82" s="82"/>
      <c r="H82" s="82"/>
    </row>
    <row r="83" spans="1:13" s="81" customFormat="1" ht="30" customHeight="1" thickBot="1" x14ac:dyDescent="0.45">
      <c r="A83" s="150">
        <v>2012</v>
      </c>
      <c r="B83" s="604">
        <v>2020</v>
      </c>
      <c r="C83" s="604"/>
      <c r="D83" s="604"/>
      <c r="E83" s="604"/>
      <c r="F83" s="604"/>
      <c r="G83" s="604"/>
      <c r="H83" s="604"/>
      <c r="I83" s="604"/>
      <c r="J83" s="604"/>
      <c r="L83" s="20"/>
      <c r="M83" s="20"/>
    </row>
    <row r="84" spans="1:13" ht="30" hidden="1" customHeight="1" outlineLevel="1" x14ac:dyDescent="0.3">
      <c r="A84" s="571">
        <v>2020</v>
      </c>
      <c r="B84" s="599" t="s">
        <v>4</v>
      </c>
      <c r="C84" s="599"/>
      <c r="D84" s="599"/>
      <c r="E84" s="599"/>
      <c r="F84" s="599"/>
      <c r="G84" s="599"/>
      <c r="H84" s="599"/>
      <c r="I84" s="599"/>
      <c r="J84" s="599"/>
    </row>
    <row r="85" spans="1:13" s="162" customFormat="1" ht="37.5" hidden="1" customHeight="1" outlineLevel="1" x14ac:dyDescent="0.35">
      <c r="A85" s="571"/>
      <c r="B85" s="154"/>
      <c r="C85" s="264" t="s">
        <v>5</v>
      </c>
      <c r="D85" s="265" t="s">
        <v>19</v>
      </c>
      <c r="E85" s="266" t="s">
        <v>12</v>
      </c>
      <c r="F85" s="267" t="s">
        <v>6</v>
      </c>
      <c r="G85" s="278" t="s">
        <v>143</v>
      </c>
      <c r="H85" s="380" t="s">
        <v>159</v>
      </c>
      <c r="I85" s="380" t="s">
        <v>146</v>
      </c>
      <c r="J85" s="380" t="s">
        <v>160</v>
      </c>
      <c r="K85" s="337"/>
      <c r="L85" s="641" t="s">
        <v>191</v>
      </c>
    </row>
    <row r="86" spans="1:13" ht="21" hidden="1" customHeight="1" outlineLevel="1" x14ac:dyDescent="0.3">
      <c r="A86" s="571"/>
      <c r="B86" s="83" t="s">
        <v>115</v>
      </c>
      <c r="C86" s="268"/>
      <c r="D86" s="269" t="e">
        <f>C86/C93</f>
        <v>#DIV/0!</v>
      </c>
      <c r="E86" s="270"/>
      <c r="F86" s="291" t="e">
        <f>C86/Samantekt!$K$7</f>
        <v>#DIV/0!</v>
      </c>
      <c r="G86" s="341">
        <f>(C86/1000)*0.1715</f>
        <v>0</v>
      </c>
      <c r="H86" s="379">
        <f>J74</f>
        <v>0</v>
      </c>
      <c r="I86" s="382" t="e">
        <f>1-(F93/H86)</f>
        <v>#DIV/0!</v>
      </c>
      <c r="J86" s="379">
        <v>0</v>
      </c>
      <c r="L86" s="641"/>
    </row>
    <row r="87" spans="1:13" ht="21" hidden="1" customHeight="1" outlineLevel="1" x14ac:dyDescent="0.4">
      <c r="A87" s="571"/>
      <c r="B87" s="282" t="s">
        <v>116</v>
      </c>
      <c r="C87" s="268"/>
      <c r="D87" s="269" t="e">
        <f>C87/C93</f>
        <v>#DIV/0!</v>
      </c>
      <c r="E87" s="270"/>
      <c r="F87" s="291" t="e">
        <f>C87/Samantekt!$K$7</f>
        <v>#DIV/0!</v>
      </c>
      <c r="G87" s="346"/>
      <c r="H87" s="383"/>
      <c r="I87" s="384"/>
      <c r="J87" s="381"/>
      <c r="L87" s="642" t="e">
        <f>(C86+C87+C88+C89+C90)/C93</f>
        <v>#DIV/0!</v>
      </c>
      <c r="M87" s="336"/>
    </row>
    <row r="88" spans="1:13" ht="21" hidden="1" customHeight="1" outlineLevel="1" x14ac:dyDescent="0.3">
      <c r="A88" s="571"/>
      <c r="B88" s="283" t="s">
        <v>9</v>
      </c>
      <c r="C88" s="281"/>
      <c r="D88" s="269" t="e">
        <f>C88/C93</f>
        <v>#DIV/0!</v>
      </c>
      <c r="E88" s="272"/>
      <c r="F88" s="291" t="e">
        <f>C88/Samantekt!$K$7</f>
        <v>#DIV/0!</v>
      </c>
      <c r="G88" s="346"/>
      <c r="H88" s="385"/>
      <c r="I88" s="385"/>
      <c r="J88" s="385"/>
      <c r="K88" s="82"/>
      <c r="L88" s="643"/>
    </row>
    <row r="89" spans="1:13" ht="21" hidden="1" customHeight="1" outlineLevel="1" x14ac:dyDescent="0.3">
      <c r="A89" s="571"/>
      <c r="B89" s="283" t="s">
        <v>117</v>
      </c>
      <c r="C89" s="281"/>
      <c r="D89" s="269" t="e">
        <f>C89/C93</f>
        <v>#DIV/0!</v>
      </c>
      <c r="E89" s="272"/>
      <c r="F89" s="291" t="e">
        <f>C89/Samantekt!$K$7</f>
        <v>#DIV/0!</v>
      </c>
      <c r="G89" s="346"/>
      <c r="H89" s="385"/>
      <c r="I89" s="385"/>
      <c r="J89" s="385"/>
      <c r="K89" s="82"/>
    </row>
    <row r="90" spans="1:13" ht="21" hidden="1" customHeight="1" outlineLevel="1" x14ac:dyDescent="0.3">
      <c r="A90" s="571"/>
      <c r="B90" s="283" t="s">
        <v>118</v>
      </c>
      <c r="C90" s="281"/>
      <c r="D90" s="269" t="e">
        <f>C90/C93</f>
        <v>#DIV/0!</v>
      </c>
      <c r="E90" s="272"/>
      <c r="F90" s="291" t="e">
        <f>C90/Samantekt!$K$7</f>
        <v>#DIV/0!</v>
      </c>
      <c r="G90" s="346"/>
      <c r="H90" s="385"/>
      <c r="I90" s="385"/>
      <c r="J90" s="385"/>
      <c r="K90" s="82"/>
    </row>
    <row r="91" spans="1:13" ht="21" hidden="1" customHeight="1" outlineLevel="1" x14ac:dyDescent="0.3">
      <c r="A91" s="571"/>
      <c r="B91" s="263" t="s">
        <v>119</v>
      </c>
      <c r="C91" s="271"/>
      <c r="D91" s="269" t="e">
        <f>C91/C93</f>
        <v>#DIV/0!</v>
      </c>
      <c r="E91" s="272"/>
      <c r="F91" s="291" t="e">
        <f>C91/Samantekt!$K$7</f>
        <v>#DIV/0!</v>
      </c>
      <c r="G91" s="341">
        <f>(C91/1000)*1.75</f>
        <v>0</v>
      </c>
      <c r="H91" s="385"/>
      <c r="I91" s="385"/>
      <c r="J91" s="385"/>
      <c r="K91" s="82"/>
    </row>
    <row r="92" spans="1:13" ht="21" hidden="1" customHeight="1" outlineLevel="1" x14ac:dyDescent="0.3">
      <c r="A92" s="571"/>
      <c r="B92" s="16"/>
      <c r="C92" s="271"/>
      <c r="D92" s="273" t="e">
        <f>C92/C93</f>
        <v>#DIV/0!</v>
      </c>
      <c r="E92" s="274"/>
      <c r="F92" s="291" t="e">
        <f>C92/Samantekt!$K$7</f>
        <v>#DIV/0!</v>
      </c>
      <c r="G92" s="346"/>
      <c r="H92" s="383"/>
      <c r="I92" s="386"/>
      <c r="J92" s="385"/>
      <c r="K92" s="82"/>
    </row>
    <row r="93" spans="1:13" ht="17.25" hidden="1" outlineLevel="1" thickBot="1" x14ac:dyDescent="0.35">
      <c r="A93" s="571"/>
      <c r="B93" s="226" t="s">
        <v>108</v>
      </c>
      <c r="C93" s="275">
        <f>SUM(C86:C92)</f>
        <v>0</v>
      </c>
      <c r="D93" s="276" t="e">
        <f>SUM(D86:D92)</f>
        <v>#DIV/0!</v>
      </c>
      <c r="E93" s="277">
        <f>SUM(E86:E92)</f>
        <v>0</v>
      </c>
      <c r="F93" s="291" t="e">
        <f>C93/Samantekt!$K$7</f>
        <v>#DIV/0!</v>
      </c>
      <c r="G93" s="279">
        <f>SUM(G86:G92)</f>
        <v>0</v>
      </c>
      <c r="H93" s="387"/>
      <c r="I93" s="388"/>
      <c r="J93" s="389"/>
      <c r="K93" s="82"/>
    </row>
    <row r="94" spans="1:13" ht="17.25" collapsed="1" thickTop="1" x14ac:dyDescent="0.3">
      <c r="F94" s="280"/>
      <c r="G94" s="82"/>
      <c r="H94" s="82"/>
    </row>
    <row r="95" spans="1:13" ht="30" x14ac:dyDescent="0.4">
      <c r="A95" s="150">
        <v>2012</v>
      </c>
      <c r="B95" s="604">
        <v>2021</v>
      </c>
      <c r="C95" s="604"/>
      <c r="D95" s="604"/>
      <c r="E95" s="604"/>
      <c r="F95" s="604"/>
      <c r="G95" s="604"/>
      <c r="H95" s="604"/>
      <c r="I95" s="604"/>
      <c r="J95" s="604"/>
    </row>
    <row r="96" spans="1:13" ht="18.75" hidden="1" outlineLevel="1" x14ac:dyDescent="0.3">
      <c r="A96" s="571">
        <v>2021</v>
      </c>
      <c r="B96" s="599" t="s">
        <v>4</v>
      </c>
      <c r="C96" s="599"/>
      <c r="D96" s="599"/>
      <c r="E96" s="599"/>
      <c r="F96" s="599"/>
      <c r="G96" s="599"/>
      <c r="H96" s="599"/>
      <c r="I96" s="599"/>
      <c r="J96" s="599"/>
    </row>
    <row r="97" spans="1:12" ht="33" hidden="1" outlineLevel="1" x14ac:dyDescent="0.35">
      <c r="A97" s="571"/>
      <c r="B97" s="154"/>
      <c r="C97" s="264" t="s">
        <v>5</v>
      </c>
      <c r="D97" s="265" t="s">
        <v>19</v>
      </c>
      <c r="E97" s="266" t="s">
        <v>12</v>
      </c>
      <c r="F97" s="267" t="s">
        <v>6</v>
      </c>
      <c r="G97" s="278" t="s">
        <v>143</v>
      </c>
      <c r="H97" s="380" t="s">
        <v>160</v>
      </c>
      <c r="I97" s="380" t="s">
        <v>146</v>
      </c>
      <c r="J97" s="380" t="s">
        <v>221</v>
      </c>
      <c r="L97" s="641" t="s">
        <v>191</v>
      </c>
    </row>
    <row r="98" spans="1:12" hidden="1" outlineLevel="1" x14ac:dyDescent="0.3">
      <c r="A98" s="571"/>
      <c r="B98" s="83" t="s">
        <v>115</v>
      </c>
      <c r="C98" s="268"/>
      <c r="D98" s="269" t="e">
        <f>C98/C105</f>
        <v>#DIV/0!</v>
      </c>
      <c r="E98" s="270"/>
      <c r="F98" s="291" t="e">
        <f>C98/Samantekt!$L$7</f>
        <v>#DIV/0!</v>
      </c>
      <c r="G98" s="341">
        <f>(C98/1000)*0.1715</f>
        <v>0</v>
      </c>
      <c r="H98" s="379">
        <f>J86</f>
        <v>0</v>
      </c>
      <c r="I98" s="382" t="e">
        <f>1-(F105/H98)</f>
        <v>#DIV/0!</v>
      </c>
      <c r="J98" s="379">
        <v>0</v>
      </c>
      <c r="L98" s="641"/>
    </row>
    <row r="99" spans="1:12" hidden="1" outlineLevel="1" x14ac:dyDescent="0.3">
      <c r="A99" s="571"/>
      <c r="B99" s="282" t="s">
        <v>116</v>
      </c>
      <c r="C99" s="268"/>
      <c r="D99" s="269" t="e">
        <f>C99/C105</f>
        <v>#DIV/0!</v>
      </c>
      <c r="E99" s="270"/>
      <c r="F99" s="291" t="e">
        <f>C99/Samantekt!$L$7</f>
        <v>#DIV/0!</v>
      </c>
      <c r="G99" s="346"/>
      <c r="H99" s="383"/>
      <c r="I99" s="384"/>
      <c r="J99" s="381"/>
      <c r="L99" s="642" t="e">
        <f>(C98+C99+C100+C101+C102)/C105</f>
        <v>#DIV/0!</v>
      </c>
    </row>
    <row r="100" spans="1:12" hidden="1" outlineLevel="1" x14ac:dyDescent="0.3">
      <c r="A100" s="571"/>
      <c r="B100" s="283" t="s">
        <v>9</v>
      </c>
      <c r="C100" s="281"/>
      <c r="D100" s="269" t="e">
        <f>C100/C105</f>
        <v>#DIV/0!</v>
      </c>
      <c r="E100" s="272"/>
      <c r="F100" s="291" t="e">
        <f>C100/Samantekt!$L$7</f>
        <v>#DIV/0!</v>
      </c>
      <c r="G100" s="346"/>
      <c r="H100" s="385"/>
      <c r="I100" s="385"/>
      <c r="J100" s="385"/>
      <c r="L100" s="643"/>
    </row>
    <row r="101" spans="1:12" hidden="1" outlineLevel="1" x14ac:dyDescent="0.3">
      <c r="A101" s="571"/>
      <c r="B101" s="283" t="s">
        <v>117</v>
      </c>
      <c r="C101" s="281"/>
      <c r="D101" s="269" t="e">
        <f>C101/C105</f>
        <v>#DIV/0!</v>
      </c>
      <c r="E101" s="272"/>
      <c r="F101" s="291" t="e">
        <f>C101/Samantekt!$L$7</f>
        <v>#DIV/0!</v>
      </c>
      <c r="G101" s="346"/>
      <c r="H101" s="385"/>
      <c r="I101" s="385"/>
      <c r="J101" s="385"/>
    </row>
    <row r="102" spans="1:12" hidden="1" outlineLevel="1" x14ac:dyDescent="0.3">
      <c r="A102" s="571"/>
      <c r="B102" s="283" t="s">
        <v>118</v>
      </c>
      <c r="C102" s="281"/>
      <c r="D102" s="269" t="e">
        <f>C102/C105</f>
        <v>#DIV/0!</v>
      </c>
      <c r="E102" s="272"/>
      <c r="F102" s="291" t="e">
        <f>C102/Samantekt!$L$7</f>
        <v>#DIV/0!</v>
      </c>
      <c r="G102" s="346"/>
      <c r="H102" s="385"/>
      <c r="I102" s="385"/>
      <c r="J102" s="385"/>
    </row>
    <row r="103" spans="1:12" hidden="1" outlineLevel="1" x14ac:dyDescent="0.3">
      <c r="A103" s="571"/>
      <c r="B103" s="263" t="s">
        <v>119</v>
      </c>
      <c r="C103" s="271"/>
      <c r="D103" s="269" t="e">
        <f>C103/C105</f>
        <v>#DIV/0!</v>
      </c>
      <c r="E103" s="272"/>
      <c r="F103" s="291" t="e">
        <f>C103/Samantekt!$L$7</f>
        <v>#DIV/0!</v>
      </c>
      <c r="G103" s="341">
        <f>(C103/1000)*1.75</f>
        <v>0</v>
      </c>
      <c r="H103" s="385"/>
      <c r="I103" s="385"/>
      <c r="J103" s="385"/>
    </row>
    <row r="104" spans="1:12" hidden="1" outlineLevel="1" x14ac:dyDescent="0.3">
      <c r="A104" s="571"/>
      <c r="B104" s="16"/>
      <c r="C104" s="271"/>
      <c r="D104" s="273" t="e">
        <f>C104/C105</f>
        <v>#DIV/0!</v>
      </c>
      <c r="E104" s="274"/>
      <c r="F104" s="291" t="e">
        <f>C104/Samantekt!$L$7</f>
        <v>#DIV/0!</v>
      </c>
      <c r="G104" s="346"/>
      <c r="H104" s="383"/>
      <c r="I104" s="386"/>
      <c r="J104" s="385"/>
    </row>
    <row r="105" spans="1:12" ht="17.25" hidden="1" outlineLevel="1" thickBot="1" x14ac:dyDescent="0.35">
      <c r="A105" s="571"/>
      <c r="B105" s="226" t="s">
        <v>108</v>
      </c>
      <c r="C105" s="275">
        <f>SUM(C98:C104)</f>
        <v>0</v>
      </c>
      <c r="D105" s="276" t="e">
        <f>SUM(D98:D104)</f>
        <v>#DIV/0!</v>
      </c>
      <c r="E105" s="277">
        <f>SUM(E98:E104)</f>
        <v>0</v>
      </c>
      <c r="F105" s="291" t="e">
        <f>C105/Samantekt!$L$7</f>
        <v>#DIV/0!</v>
      </c>
      <c r="G105" s="279">
        <f>SUM(G98:G104)</f>
        <v>0</v>
      </c>
      <c r="H105" s="387"/>
      <c r="I105" s="388"/>
      <c r="J105" s="389"/>
    </row>
    <row r="106" spans="1:12" collapsed="1" x14ac:dyDescent="0.3"/>
    <row r="107" spans="1:12" ht="30" x14ac:dyDescent="0.4">
      <c r="A107" s="150">
        <v>2012</v>
      </c>
      <c r="B107" s="604">
        <v>2022</v>
      </c>
      <c r="C107" s="604"/>
      <c r="D107" s="604"/>
      <c r="E107" s="604"/>
      <c r="F107" s="604"/>
      <c r="G107" s="604"/>
      <c r="H107" s="604"/>
      <c r="I107" s="604"/>
      <c r="J107" s="604"/>
    </row>
    <row r="108" spans="1:12" ht="18.75" hidden="1" outlineLevel="1" x14ac:dyDescent="0.3">
      <c r="A108" s="571">
        <v>2022</v>
      </c>
      <c r="B108" s="599" t="s">
        <v>4</v>
      </c>
      <c r="C108" s="599"/>
      <c r="D108" s="599"/>
      <c r="E108" s="599"/>
      <c r="F108" s="599"/>
      <c r="G108" s="599"/>
      <c r="H108" s="599"/>
      <c r="I108" s="599"/>
      <c r="J108" s="599"/>
    </row>
    <row r="109" spans="1:12" ht="33" hidden="1" outlineLevel="1" x14ac:dyDescent="0.35">
      <c r="A109" s="571"/>
      <c r="B109" s="154"/>
      <c r="C109" s="264" t="s">
        <v>5</v>
      </c>
      <c r="D109" s="265" t="s">
        <v>19</v>
      </c>
      <c r="E109" s="266" t="s">
        <v>12</v>
      </c>
      <c r="F109" s="267" t="s">
        <v>6</v>
      </c>
      <c r="G109" s="278" t="s">
        <v>143</v>
      </c>
      <c r="H109" s="380" t="s">
        <v>221</v>
      </c>
      <c r="I109" s="380" t="s">
        <v>146</v>
      </c>
      <c r="J109" s="380" t="s">
        <v>223</v>
      </c>
      <c r="L109" s="641" t="s">
        <v>191</v>
      </c>
    </row>
    <row r="110" spans="1:12" hidden="1" outlineLevel="1" x14ac:dyDescent="0.3">
      <c r="A110" s="571"/>
      <c r="B110" s="83" t="s">
        <v>115</v>
      </c>
      <c r="C110" s="268"/>
      <c r="D110" s="269" t="e">
        <f>C110/C117</f>
        <v>#DIV/0!</v>
      </c>
      <c r="E110" s="270"/>
      <c r="F110" s="291" t="e">
        <f>C110/Samantekt!$M$7</f>
        <v>#DIV/0!</v>
      </c>
      <c r="G110" s="341">
        <f>(C110/1000)*0.1715</f>
        <v>0</v>
      </c>
      <c r="H110" s="379">
        <f>J98</f>
        <v>0</v>
      </c>
      <c r="I110" s="382" t="e">
        <f>1-(F117/H110)</f>
        <v>#DIV/0!</v>
      </c>
      <c r="J110" s="379">
        <v>0</v>
      </c>
      <c r="L110" s="641"/>
    </row>
    <row r="111" spans="1:12" hidden="1" outlineLevel="1" x14ac:dyDescent="0.3">
      <c r="A111" s="571"/>
      <c r="B111" s="282" t="s">
        <v>116</v>
      </c>
      <c r="C111" s="268"/>
      <c r="D111" s="269" t="e">
        <f>C111/C117</f>
        <v>#DIV/0!</v>
      </c>
      <c r="E111" s="270"/>
      <c r="F111" s="291" t="e">
        <f>C111/Samantekt!$M$7</f>
        <v>#DIV/0!</v>
      </c>
      <c r="G111" s="346"/>
      <c r="H111" s="383"/>
      <c r="I111" s="384"/>
      <c r="J111" s="381"/>
      <c r="L111" s="642" t="e">
        <f>(C110+C111+C112+C113+C114)/C117</f>
        <v>#DIV/0!</v>
      </c>
    </row>
    <row r="112" spans="1:12" hidden="1" outlineLevel="1" x14ac:dyDescent="0.3">
      <c r="A112" s="571"/>
      <c r="B112" s="283" t="s">
        <v>9</v>
      </c>
      <c r="C112" s="281"/>
      <c r="D112" s="269" t="e">
        <f>C112/C117</f>
        <v>#DIV/0!</v>
      </c>
      <c r="E112" s="272"/>
      <c r="F112" s="291" t="e">
        <f>C112/Samantekt!$M$7</f>
        <v>#DIV/0!</v>
      </c>
      <c r="G112" s="346"/>
      <c r="H112" s="385"/>
      <c r="I112" s="385"/>
      <c r="J112" s="385"/>
      <c r="L112" s="643"/>
    </row>
    <row r="113" spans="1:10" hidden="1" outlineLevel="1" x14ac:dyDescent="0.3">
      <c r="A113" s="571"/>
      <c r="B113" s="283" t="s">
        <v>117</v>
      </c>
      <c r="C113" s="281"/>
      <c r="D113" s="269" t="e">
        <f>C113/C117</f>
        <v>#DIV/0!</v>
      </c>
      <c r="E113" s="272"/>
      <c r="F113" s="291" t="e">
        <f>C113/Samantekt!$M$7</f>
        <v>#DIV/0!</v>
      </c>
      <c r="G113" s="346"/>
      <c r="H113" s="385"/>
      <c r="I113" s="385"/>
      <c r="J113" s="385"/>
    </row>
    <row r="114" spans="1:10" hidden="1" outlineLevel="1" x14ac:dyDescent="0.3">
      <c r="A114" s="571"/>
      <c r="B114" s="283" t="s">
        <v>118</v>
      </c>
      <c r="C114" s="281"/>
      <c r="D114" s="269" t="e">
        <f>C114/C117</f>
        <v>#DIV/0!</v>
      </c>
      <c r="E114" s="272"/>
      <c r="F114" s="291" t="e">
        <f>C114/Samantekt!$M$7</f>
        <v>#DIV/0!</v>
      </c>
      <c r="G114" s="346"/>
      <c r="H114" s="385"/>
      <c r="I114" s="385"/>
      <c r="J114" s="385"/>
    </row>
    <row r="115" spans="1:10" hidden="1" outlineLevel="1" x14ac:dyDescent="0.3">
      <c r="A115" s="571"/>
      <c r="B115" s="263" t="s">
        <v>119</v>
      </c>
      <c r="C115" s="271"/>
      <c r="D115" s="269" t="e">
        <f>C115/C117</f>
        <v>#DIV/0!</v>
      </c>
      <c r="E115" s="272"/>
      <c r="F115" s="291" t="e">
        <f>C115/Samantekt!$M$7</f>
        <v>#DIV/0!</v>
      </c>
      <c r="G115" s="341">
        <f>(C115/1000)*1.75</f>
        <v>0</v>
      </c>
      <c r="H115" s="385"/>
      <c r="I115" s="385"/>
      <c r="J115" s="385"/>
    </row>
    <row r="116" spans="1:10" hidden="1" outlineLevel="1" x14ac:dyDescent="0.3">
      <c r="A116" s="571"/>
      <c r="B116" s="16"/>
      <c r="C116" s="271"/>
      <c r="D116" s="273" t="e">
        <f>C116/C117</f>
        <v>#DIV/0!</v>
      </c>
      <c r="E116" s="274"/>
      <c r="F116" s="291" t="e">
        <f>C116/Samantekt!$M$7</f>
        <v>#DIV/0!</v>
      </c>
      <c r="G116" s="346"/>
      <c r="H116" s="383"/>
      <c r="I116" s="386"/>
      <c r="J116" s="385"/>
    </row>
    <row r="117" spans="1:10" ht="17.25" hidden="1" outlineLevel="1" thickBot="1" x14ac:dyDescent="0.35">
      <c r="A117" s="571"/>
      <c r="B117" s="226" t="s">
        <v>108</v>
      </c>
      <c r="C117" s="275">
        <f>SUM(C110:C116)</f>
        <v>0</v>
      </c>
      <c r="D117" s="276" t="e">
        <f>SUM(D110:D116)</f>
        <v>#DIV/0!</v>
      </c>
      <c r="E117" s="277">
        <f>SUM(E110:E116)</f>
        <v>0</v>
      </c>
      <c r="F117" s="291" t="e">
        <f>C117/Samantekt!$M$7</f>
        <v>#DIV/0!</v>
      </c>
      <c r="G117" s="279">
        <f>SUM(G110:G116)</f>
        <v>0</v>
      </c>
      <c r="H117" s="387"/>
      <c r="I117" s="388"/>
      <c r="J117" s="389"/>
    </row>
    <row r="118" spans="1:10" collapsed="1" x14ac:dyDescent="0.3"/>
  </sheetData>
  <sheetProtection sheet="1" formatCells="0" formatColumns="0" formatRows="0" insertColumns="0" insertRows="0" insertHyperlinks="0" deleteColumns="0" deleteRows="0" sort="0" autoFilter="0" pivotTables="0"/>
  <mergeCells count="53">
    <mergeCell ref="L75:L76"/>
    <mergeCell ref="B83:J83"/>
    <mergeCell ref="A84:A93"/>
    <mergeCell ref="B84:J84"/>
    <mergeCell ref="L85:L86"/>
    <mergeCell ref="L87:L88"/>
    <mergeCell ref="B2:B4"/>
    <mergeCell ref="B7:F7"/>
    <mergeCell ref="A39:A44"/>
    <mergeCell ref="B39:F39"/>
    <mergeCell ref="B6:F6"/>
    <mergeCell ref="B14:F14"/>
    <mergeCell ref="B22:F22"/>
    <mergeCell ref="B30:F30"/>
    <mergeCell ref="B38:F38"/>
    <mergeCell ref="A31:A36"/>
    <mergeCell ref="B31:F31"/>
    <mergeCell ref="C2:J3"/>
    <mergeCell ref="C4:J4"/>
    <mergeCell ref="A7:A12"/>
    <mergeCell ref="I8:I9"/>
    <mergeCell ref="A48:A57"/>
    <mergeCell ref="B15:F15"/>
    <mergeCell ref="B48:J48"/>
    <mergeCell ref="B47:J47"/>
    <mergeCell ref="A15:A20"/>
    <mergeCell ref="A23:A28"/>
    <mergeCell ref="B23:F23"/>
    <mergeCell ref="I16:I17"/>
    <mergeCell ref="I32:I33"/>
    <mergeCell ref="B95:J95"/>
    <mergeCell ref="B96:J96"/>
    <mergeCell ref="A96:A105"/>
    <mergeCell ref="L49:L50"/>
    <mergeCell ref="I24:I25"/>
    <mergeCell ref="I40:I41"/>
    <mergeCell ref="L51:L52"/>
    <mergeCell ref="B59:J59"/>
    <mergeCell ref="A60:A69"/>
    <mergeCell ref="B60:J60"/>
    <mergeCell ref="L61:L62"/>
    <mergeCell ref="L63:L64"/>
    <mergeCell ref="B71:J71"/>
    <mergeCell ref="A72:A81"/>
    <mergeCell ref="B72:J72"/>
    <mergeCell ref="L73:L74"/>
    <mergeCell ref="A108:A117"/>
    <mergeCell ref="L97:L98"/>
    <mergeCell ref="L99:L100"/>
    <mergeCell ref="L109:L110"/>
    <mergeCell ref="L111:L112"/>
    <mergeCell ref="B107:J107"/>
    <mergeCell ref="B108:J108"/>
  </mergeCells>
  <conditionalFormatting sqref="C12:E12 F9 F17 F25 F33 F41">
    <cfRule type="cellIs" dxfId="1216" priority="1674" operator="equal">
      <formula>0</formula>
    </cfRule>
  </conditionalFormatting>
  <conditionalFormatting sqref="E28">
    <cfRule type="cellIs" dxfId="1215" priority="1594" operator="equal">
      <formula>0</formula>
    </cfRule>
  </conditionalFormatting>
  <conditionalFormatting sqref="E36">
    <cfRule type="cellIs" dxfId="1214" priority="1593" operator="equal">
      <formula>0</formula>
    </cfRule>
  </conditionalFormatting>
  <conditionalFormatting sqref="F9:F12 D17:D18 F17:F19 F25:F28 F33:F36 F41:F44 H26:J26 H34:J34 H10:J10 H42:J42 H18:J18">
    <cfRule type="containsErrors" dxfId="1213" priority="1521">
      <formula>ISERROR(D9)</formula>
    </cfRule>
  </conditionalFormatting>
  <conditionalFormatting sqref="F27:F28">
    <cfRule type="containsErrors" dxfId="1212" priority="1533">
      <formula>ISERROR(F27)</formula>
    </cfRule>
  </conditionalFormatting>
  <conditionalFormatting sqref="F28">
    <cfRule type="containsErrors" dxfId="1211" priority="1532">
      <formula>ISERROR(F28)</formula>
    </cfRule>
  </conditionalFormatting>
  <conditionalFormatting sqref="F25">
    <cfRule type="containsErrors" dxfId="1210" priority="1531">
      <formula>ISERROR(F25)</formula>
    </cfRule>
  </conditionalFormatting>
  <conditionalFormatting sqref="F27:F28">
    <cfRule type="cellIs" dxfId="1209" priority="1530" operator="equal">
      <formula>0</formula>
    </cfRule>
  </conditionalFormatting>
  <conditionalFormatting sqref="F27:F28">
    <cfRule type="containsErrors" dxfId="1208" priority="1529">
      <formula>ISERROR(F27)</formula>
    </cfRule>
  </conditionalFormatting>
  <conditionalFormatting sqref="F27">
    <cfRule type="containsErrors" dxfId="1207" priority="1527">
      <formula>ISERROR(F27)</formula>
    </cfRule>
  </conditionalFormatting>
  <conditionalFormatting sqref="F26">
    <cfRule type="containsErrors" dxfId="1206" priority="1526">
      <formula>ISERROR(F26)</formula>
    </cfRule>
  </conditionalFormatting>
  <conditionalFormatting sqref="F26">
    <cfRule type="cellIs" dxfId="1205" priority="1525" operator="equal">
      <formula>0</formula>
    </cfRule>
  </conditionalFormatting>
  <conditionalFormatting sqref="F26">
    <cfRule type="containsErrors" dxfId="1204" priority="1524">
      <formula>ISERROR(F26)</formula>
    </cfRule>
  </conditionalFormatting>
  <conditionalFormatting sqref="F26">
    <cfRule type="containsErrors" dxfId="1203" priority="1523">
      <formula>ISERROR(F26)</formula>
    </cfRule>
  </conditionalFormatting>
  <conditionalFormatting sqref="F26">
    <cfRule type="containsErrors" dxfId="1202" priority="1522">
      <formula>ISERROR(F26)</formula>
    </cfRule>
  </conditionalFormatting>
  <conditionalFormatting sqref="D9:D10 D17:D18">
    <cfRule type="containsErrors" dxfId="1201" priority="1495">
      <formula>ISERROR(D9)</formula>
    </cfRule>
    <cfRule type="containsErrors" dxfId="1200" priority="1496">
      <formula>ISERROR(D9)</formula>
    </cfRule>
  </conditionalFormatting>
  <conditionalFormatting sqref="D11">
    <cfRule type="cellIs" dxfId="1199" priority="1451" operator="equal">
      <formula>0</formula>
    </cfRule>
    <cfRule type="containsErrors" dxfId="1198" priority="1478">
      <formula>ISERROR(D11)</formula>
    </cfRule>
    <cfRule type="containsErrors" dxfId="1197" priority="1479">
      <formula>ISERROR(D11)</formula>
    </cfRule>
  </conditionalFormatting>
  <conditionalFormatting sqref="D11">
    <cfRule type="cellIs" dxfId="1196" priority="1477" operator="equal">
      <formula>0</formula>
    </cfRule>
  </conditionalFormatting>
  <conditionalFormatting sqref="D9:D11">
    <cfRule type="containsErrors" dxfId="1195" priority="1473">
      <formula>ISERROR(D9)</formula>
    </cfRule>
  </conditionalFormatting>
  <conditionalFormatting sqref="D12">
    <cfRule type="containsErrors" dxfId="1194" priority="1450">
      <formula>ISERROR(D12)</formula>
    </cfRule>
  </conditionalFormatting>
  <conditionalFormatting sqref="D28">
    <cfRule type="cellIs" dxfId="1193" priority="1447" operator="equal">
      <formula>0</formula>
    </cfRule>
  </conditionalFormatting>
  <conditionalFormatting sqref="D28">
    <cfRule type="containsErrors" dxfId="1192" priority="1446">
      <formula>ISERROR(D28)</formula>
    </cfRule>
  </conditionalFormatting>
  <conditionalFormatting sqref="D36">
    <cfRule type="cellIs" dxfId="1191" priority="1445" operator="equal">
      <formula>0</formula>
    </cfRule>
  </conditionalFormatting>
  <conditionalFormatting sqref="D36">
    <cfRule type="containsErrors" dxfId="1190" priority="1444">
      <formula>ISERROR(D36)</formula>
    </cfRule>
  </conditionalFormatting>
  <conditionalFormatting sqref="D19">
    <cfRule type="cellIs" dxfId="1189" priority="1439" operator="equal">
      <formula>0</formula>
    </cfRule>
    <cfRule type="containsErrors" dxfId="1188" priority="1442">
      <formula>ISERROR(D19)</formula>
    </cfRule>
    <cfRule type="containsErrors" dxfId="1187" priority="1443">
      <formula>ISERROR(D19)</formula>
    </cfRule>
  </conditionalFormatting>
  <conditionalFormatting sqref="D19">
    <cfRule type="cellIs" dxfId="1186" priority="1441" operator="equal">
      <formula>0</formula>
    </cfRule>
  </conditionalFormatting>
  <conditionalFormatting sqref="D19">
    <cfRule type="containsErrors" dxfId="1185" priority="1440">
      <formula>ISERROR(D19)</formula>
    </cfRule>
  </conditionalFormatting>
  <conditionalFormatting sqref="F19">
    <cfRule type="containsErrors" dxfId="1184" priority="1427">
      <formula>ISERROR(F19)</formula>
    </cfRule>
  </conditionalFormatting>
  <conditionalFormatting sqref="F17">
    <cfRule type="containsErrors" dxfId="1183" priority="1425">
      <formula>ISERROR(F17)</formula>
    </cfRule>
  </conditionalFormatting>
  <conditionalFormatting sqref="F19">
    <cfRule type="cellIs" dxfId="1182" priority="1424" operator="equal">
      <formula>0</formula>
    </cfRule>
  </conditionalFormatting>
  <conditionalFormatting sqref="F19">
    <cfRule type="containsErrors" dxfId="1181" priority="1423">
      <formula>ISERROR(F19)</formula>
    </cfRule>
  </conditionalFormatting>
  <conditionalFormatting sqref="F19">
    <cfRule type="containsErrors" dxfId="1180" priority="1421">
      <formula>ISERROR(F19)</formula>
    </cfRule>
  </conditionalFormatting>
  <conditionalFormatting sqref="F18">
    <cfRule type="containsErrors" dxfId="1179" priority="1420">
      <formula>ISERROR(F18)</formula>
    </cfRule>
  </conditionalFormatting>
  <conditionalFormatting sqref="F18">
    <cfRule type="cellIs" dxfId="1178" priority="1419" operator="equal">
      <formula>0</formula>
    </cfRule>
  </conditionalFormatting>
  <conditionalFormatting sqref="F18">
    <cfRule type="containsErrors" dxfId="1177" priority="1418">
      <formula>ISERROR(F18)</formula>
    </cfRule>
  </conditionalFormatting>
  <conditionalFormatting sqref="F18">
    <cfRule type="containsErrors" dxfId="1176" priority="1417">
      <formula>ISERROR(F18)</formula>
    </cfRule>
  </conditionalFormatting>
  <conditionalFormatting sqref="F18">
    <cfRule type="containsErrors" dxfId="1175" priority="1416">
      <formula>ISERROR(F18)</formula>
    </cfRule>
  </conditionalFormatting>
  <conditionalFormatting sqref="F11:F12">
    <cfRule type="containsErrors" dxfId="1174" priority="1414">
      <formula>ISERROR(F11)</formula>
    </cfRule>
  </conditionalFormatting>
  <conditionalFormatting sqref="F12">
    <cfRule type="containsErrors" dxfId="1173" priority="1413">
      <formula>ISERROR(F12)</formula>
    </cfRule>
  </conditionalFormatting>
  <conditionalFormatting sqref="F9">
    <cfRule type="containsErrors" dxfId="1172" priority="1412">
      <formula>ISERROR(F9)</formula>
    </cfRule>
  </conditionalFormatting>
  <conditionalFormatting sqref="F11:F12">
    <cfRule type="cellIs" dxfId="1171" priority="1411" operator="equal">
      <formula>0</formula>
    </cfRule>
  </conditionalFormatting>
  <conditionalFormatting sqref="F11:F12">
    <cfRule type="containsErrors" dxfId="1170" priority="1410">
      <formula>ISERROR(F11)</formula>
    </cfRule>
  </conditionalFormatting>
  <conditionalFormatting sqref="F11">
    <cfRule type="containsErrors" dxfId="1169" priority="1408">
      <formula>ISERROR(F11)</formula>
    </cfRule>
  </conditionalFormatting>
  <conditionalFormatting sqref="F10">
    <cfRule type="containsErrors" dxfId="1168" priority="1407">
      <formula>ISERROR(F10)</formula>
    </cfRule>
  </conditionalFormatting>
  <conditionalFormatting sqref="F10">
    <cfRule type="cellIs" dxfId="1167" priority="1406" operator="equal">
      <formula>0</formula>
    </cfRule>
  </conditionalFormatting>
  <conditionalFormatting sqref="F10">
    <cfRule type="containsErrors" dxfId="1166" priority="1405">
      <formula>ISERROR(F10)</formula>
    </cfRule>
  </conditionalFormatting>
  <conditionalFormatting sqref="F10">
    <cfRule type="containsErrors" dxfId="1165" priority="1404">
      <formula>ISERROR(F10)</formula>
    </cfRule>
  </conditionalFormatting>
  <conditionalFormatting sqref="F10">
    <cfRule type="containsErrors" dxfId="1164" priority="1403">
      <formula>ISERROR(F10)</formula>
    </cfRule>
  </conditionalFormatting>
  <conditionalFormatting sqref="F35:F36">
    <cfRule type="containsErrors" dxfId="1163" priority="1401">
      <formula>ISERROR(F35)</formula>
    </cfRule>
  </conditionalFormatting>
  <conditionalFormatting sqref="F36">
    <cfRule type="containsErrors" dxfId="1162" priority="1400">
      <formula>ISERROR(F36)</formula>
    </cfRule>
  </conditionalFormatting>
  <conditionalFormatting sqref="F33">
    <cfRule type="containsErrors" dxfId="1161" priority="1399">
      <formula>ISERROR(F33)</formula>
    </cfRule>
  </conditionalFormatting>
  <conditionalFormatting sqref="F35:F36">
    <cfRule type="cellIs" dxfId="1160" priority="1398" operator="equal">
      <formula>0</formula>
    </cfRule>
  </conditionalFormatting>
  <conditionalFormatting sqref="F35:F36">
    <cfRule type="containsErrors" dxfId="1159" priority="1397">
      <formula>ISERROR(F35)</formula>
    </cfRule>
  </conditionalFormatting>
  <conditionalFormatting sqref="F35">
    <cfRule type="containsErrors" dxfId="1158" priority="1395">
      <formula>ISERROR(F35)</formula>
    </cfRule>
  </conditionalFormatting>
  <conditionalFormatting sqref="F34">
    <cfRule type="containsErrors" dxfId="1157" priority="1394">
      <formula>ISERROR(F34)</formula>
    </cfRule>
  </conditionalFormatting>
  <conditionalFormatting sqref="F34">
    <cfRule type="cellIs" dxfId="1156" priority="1393" operator="equal">
      <formula>0</formula>
    </cfRule>
  </conditionalFormatting>
  <conditionalFormatting sqref="F34">
    <cfRule type="containsErrors" dxfId="1155" priority="1392">
      <formula>ISERROR(F34)</formula>
    </cfRule>
  </conditionalFormatting>
  <conditionalFormatting sqref="F34">
    <cfRule type="containsErrors" dxfId="1154" priority="1391">
      <formula>ISERROR(F34)</formula>
    </cfRule>
  </conditionalFormatting>
  <conditionalFormatting sqref="F34">
    <cfRule type="containsErrors" dxfId="1153" priority="1390">
      <formula>ISERROR(F34)</formula>
    </cfRule>
  </conditionalFormatting>
  <conditionalFormatting sqref="C28">
    <cfRule type="cellIs" dxfId="1152" priority="1387" operator="equal">
      <formula>0</formula>
    </cfRule>
  </conditionalFormatting>
  <conditionalFormatting sqref="C36">
    <cfRule type="cellIs" dxfId="1151" priority="1386" operator="equal">
      <formula>0</formula>
    </cfRule>
  </conditionalFormatting>
  <conditionalFormatting sqref="E44">
    <cfRule type="cellIs" dxfId="1150" priority="1385" operator="equal">
      <formula>0</formula>
    </cfRule>
  </conditionalFormatting>
  <conditionalFormatting sqref="D44">
    <cfRule type="cellIs" dxfId="1149" priority="1380" operator="equal">
      <formula>0</formula>
    </cfRule>
  </conditionalFormatting>
  <conditionalFormatting sqref="D44">
    <cfRule type="containsErrors" dxfId="1148" priority="1379">
      <formula>ISERROR(D44)</formula>
    </cfRule>
  </conditionalFormatting>
  <conditionalFormatting sqref="F43:F44">
    <cfRule type="containsErrors" dxfId="1147" priority="1373">
      <formula>ISERROR(F43)</formula>
    </cfRule>
  </conditionalFormatting>
  <conditionalFormatting sqref="F44">
    <cfRule type="containsErrors" dxfId="1146" priority="1372">
      <formula>ISERROR(F44)</formula>
    </cfRule>
  </conditionalFormatting>
  <conditionalFormatting sqref="F41">
    <cfRule type="containsErrors" dxfId="1145" priority="1371">
      <formula>ISERROR(F41)</formula>
    </cfRule>
  </conditionalFormatting>
  <conditionalFormatting sqref="F43:F44">
    <cfRule type="cellIs" dxfId="1144" priority="1370" operator="equal">
      <formula>0</formula>
    </cfRule>
  </conditionalFormatting>
  <conditionalFormatting sqref="F43:F44">
    <cfRule type="containsErrors" dxfId="1143" priority="1369">
      <formula>ISERROR(F43)</formula>
    </cfRule>
  </conditionalFormatting>
  <conditionalFormatting sqref="F43">
    <cfRule type="containsErrors" dxfId="1142" priority="1367">
      <formula>ISERROR(F43)</formula>
    </cfRule>
  </conditionalFormatting>
  <conditionalFormatting sqref="F42">
    <cfRule type="containsErrors" dxfId="1141" priority="1366">
      <formula>ISERROR(F42)</formula>
    </cfRule>
  </conditionalFormatting>
  <conditionalFormatting sqref="F42">
    <cfRule type="cellIs" dxfId="1140" priority="1365" operator="equal">
      <formula>0</formula>
    </cfRule>
  </conditionalFormatting>
  <conditionalFormatting sqref="F42">
    <cfRule type="containsErrors" dxfId="1139" priority="1364">
      <formula>ISERROR(F42)</formula>
    </cfRule>
  </conditionalFormatting>
  <conditionalFormatting sqref="F42">
    <cfRule type="containsErrors" dxfId="1138" priority="1363">
      <formula>ISERROR(F42)</formula>
    </cfRule>
  </conditionalFormatting>
  <conditionalFormatting sqref="F42">
    <cfRule type="containsErrors" dxfId="1137" priority="1362">
      <formula>ISERROR(F42)</formula>
    </cfRule>
  </conditionalFormatting>
  <conditionalFormatting sqref="C44">
    <cfRule type="cellIs" dxfId="1136" priority="1360" operator="equal">
      <formula>0</formula>
    </cfRule>
  </conditionalFormatting>
  <conditionalFormatting sqref="C20:E20">
    <cfRule type="cellIs" dxfId="1135" priority="1358" operator="equal">
      <formula>0</formula>
    </cfRule>
  </conditionalFormatting>
  <conditionalFormatting sqref="D20">
    <cfRule type="containsErrors" dxfId="1134" priority="1357">
      <formula>ISERROR(D20)</formula>
    </cfRule>
  </conditionalFormatting>
  <conditionalFormatting sqref="F20">
    <cfRule type="containsErrors" dxfId="1133" priority="1356">
      <formula>ISERROR(F20)</formula>
    </cfRule>
  </conditionalFormatting>
  <conditionalFormatting sqref="F20">
    <cfRule type="containsErrors" dxfId="1132" priority="1355">
      <formula>ISERROR(F20)</formula>
    </cfRule>
  </conditionalFormatting>
  <conditionalFormatting sqref="F20">
    <cfRule type="cellIs" dxfId="1131" priority="1354" operator="equal">
      <formula>0</formula>
    </cfRule>
  </conditionalFormatting>
  <conditionalFormatting sqref="F20">
    <cfRule type="containsErrors" dxfId="1130" priority="1353">
      <formula>ISERROR(F20)</formula>
    </cfRule>
  </conditionalFormatting>
  <conditionalFormatting sqref="F20">
    <cfRule type="containsErrors" dxfId="1129" priority="1352">
      <formula>ISERROR(F20)</formula>
    </cfRule>
  </conditionalFormatting>
  <conditionalFormatting sqref="F9:F11">
    <cfRule type="containsErrors" dxfId="1128" priority="1351">
      <formula>ISERROR(F9)</formula>
    </cfRule>
  </conditionalFormatting>
  <conditionalFormatting sqref="D17:D19">
    <cfRule type="containsErrors" dxfId="1127" priority="1350">
      <formula>ISERROR(D17)</formula>
    </cfRule>
  </conditionalFormatting>
  <conditionalFormatting sqref="F17:F19">
    <cfRule type="containsErrors" dxfId="1126" priority="1349">
      <formula>ISERROR(F17)</formula>
    </cfRule>
  </conditionalFormatting>
  <conditionalFormatting sqref="F41:F43">
    <cfRule type="containsErrors" dxfId="1125" priority="1290">
      <formula>ISERROR(F41)</formula>
    </cfRule>
  </conditionalFormatting>
  <conditionalFormatting sqref="D25:D26">
    <cfRule type="containsErrors" dxfId="1124" priority="1348">
      <formula>ISERROR(D25)</formula>
    </cfRule>
  </conditionalFormatting>
  <conditionalFormatting sqref="D25:D26">
    <cfRule type="containsErrors" dxfId="1123" priority="1346">
      <formula>ISERROR(D25)</formula>
    </cfRule>
    <cfRule type="containsErrors" dxfId="1122" priority="1347">
      <formula>ISERROR(D25)</formula>
    </cfRule>
  </conditionalFormatting>
  <conditionalFormatting sqref="D27">
    <cfRule type="cellIs" dxfId="1121" priority="1341" operator="equal">
      <formula>0</formula>
    </cfRule>
    <cfRule type="containsErrors" dxfId="1120" priority="1344">
      <formula>ISERROR(D27)</formula>
    </cfRule>
    <cfRule type="containsErrors" dxfId="1119" priority="1345">
      <formula>ISERROR(D27)</formula>
    </cfRule>
  </conditionalFormatting>
  <conditionalFormatting sqref="D27">
    <cfRule type="cellIs" dxfId="1118" priority="1343" operator="equal">
      <formula>0</formula>
    </cfRule>
  </conditionalFormatting>
  <conditionalFormatting sqref="D27">
    <cfRule type="containsErrors" dxfId="1117" priority="1342">
      <formula>ISERROR(D27)</formula>
    </cfRule>
  </conditionalFormatting>
  <conditionalFormatting sqref="D25:D27">
    <cfRule type="containsErrors" dxfId="1116" priority="1340">
      <formula>ISERROR(D25)</formula>
    </cfRule>
  </conditionalFormatting>
  <conditionalFormatting sqref="D33:D34">
    <cfRule type="containsErrors" dxfId="1115" priority="1339">
      <formula>ISERROR(D33)</formula>
    </cfRule>
  </conditionalFormatting>
  <conditionalFormatting sqref="D33:D34">
    <cfRule type="containsErrors" dxfId="1114" priority="1337">
      <formula>ISERROR(D33)</formula>
    </cfRule>
    <cfRule type="containsErrors" dxfId="1113" priority="1338">
      <formula>ISERROR(D33)</formula>
    </cfRule>
  </conditionalFormatting>
  <conditionalFormatting sqref="D35">
    <cfRule type="cellIs" dxfId="1112" priority="1332" operator="equal">
      <formula>0</formula>
    </cfRule>
    <cfRule type="containsErrors" dxfId="1111" priority="1335">
      <formula>ISERROR(D35)</formula>
    </cfRule>
    <cfRule type="containsErrors" dxfId="1110" priority="1336">
      <formula>ISERROR(D35)</formula>
    </cfRule>
  </conditionalFormatting>
  <conditionalFormatting sqref="D35">
    <cfRule type="cellIs" dxfId="1109" priority="1334" operator="equal">
      <formula>0</formula>
    </cfRule>
  </conditionalFormatting>
  <conditionalFormatting sqref="D35">
    <cfRule type="containsErrors" dxfId="1108" priority="1333">
      <formula>ISERROR(D35)</formula>
    </cfRule>
  </conditionalFormatting>
  <conditionalFormatting sqref="D33:D35">
    <cfRule type="containsErrors" dxfId="1107" priority="1331">
      <formula>ISERROR(D33)</formula>
    </cfRule>
  </conditionalFormatting>
  <conditionalFormatting sqref="D41:D42">
    <cfRule type="containsErrors" dxfId="1106" priority="1330">
      <formula>ISERROR(D41)</formula>
    </cfRule>
  </conditionalFormatting>
  <conditionalFormatting sqref="D41:D42">
    <cfRule type="containsErrors" dxfId="1105" priority="1328">
      <formula>ISERROR(D41)</formula>
    </cfRule>
    <cfRule type="containsErrors" dxfId="1104" priority="1329">
      <formula>ISERROR(D41)</formula>
    </cfRule>
  </conditionalFormatting>
  <conditionalFormatting sqref="D43">
    <cfRule type="cellIs" dxfId="1103" priority="1323" operator="equal">
      <formula>0</formula>
    </cfRule>
    <cfRule type="containsErrors" dxfId="1102" priority="1326">
      <formula>ISERROR(D43)</formula>
    </cfRule>
    <cfRule type="containsErrors" dxfId="1101" priority="1327">
      <formula>ISERROR(D43)</formula>
    </cfRule>
  </conditionalFormatting>
  <conditionalFormatting sqref="D43">
    <cfRule type="cellIs" dxfId="1100" priority="1325" operator="equal">
      <formula>0</formula>
    </cfRule>
  </conditionalFormatting>
  <conditionalFormatting sqref="D43">
    <cfRule type="containsErrors" dxfId="1099" priority="1324">
      <formula>ISERROR(D43)</formula>
    </cfRule>
  </conditionalFormatting>
  <conditionalFormatting sqref="D41:D43">
    <cfRule type="containsErrors" dxfId="1098" priority="1322">
      <formula>ISERROR(D41)</formula>
    </cfRule>
  </conditionalFormatting>
  <conditionalFormatting sqref="F35">
    <cfRule type="containsErrors" dxfId="1097" priority="1321">
      <formula>ISERROR(F35)</formula>
    </cfRule>
  </conditionalFormatting>
  <conditionalFormatting sqref="F33">
    <cfRule type="containsErrors" dxfId="1096" priority="1320">
      <formula>ISERROR(F33)</formula>
    </cfRule>
  </conditionalFormatting>
  <conditionalFormatting sqref="F35">
    <cfRule type="cellIs" dxfId="1095" priority="1319" operator="equal">
      <formula>0</formula>
    </cfRule>
  </conditionalFormatting>
  <conditionalFormatting sqref="F35">
    <cfRule type="containsErrors" dxfId="1094" priority="1318">
      <formula>ISERROR(F35)</formula>
    </cfRule>
  </conditionalFormatting>
  <conditionalFormatting sqref="F35">
    <cfRule type="containsErrors" dxfId="1093" priority="1317">
      <formula>ISERROR(F35)</formula>
    </cfRule>
  </conditionalFormatting>
  <conditionalFormatting sqref="F34">
    <cfRule type="containsErrors" dxfId="1092" priority="1316">
      <formula>ISERROR(F34)</formula>
    </cfRule>
  </conditionalFormatting>
  <conditionalFormatting sqref="F34">
    <cfRule type="cellIs" dxfId="1091" priority="1315" operator="equal">
      <formula>0</formula>
    </cfRule>
  </conditionalFormatting>
  <conditionalFormatting sqref="F34">
    <cfRule type="containsErrors" dxfId="1090" priority="1314">
      <formula>ISERROR(F34)</formula>
    </cfRule>
  </conditionalFormatting>
  <conditionalFormatting sqref="F34">
    <cfRule type="containsErrors" dxfId="1089" priority="1313">
      <formula>ISERROR(F34)</formula>
    </cfRule>
  </conditionalFormatting>
  <conditionalFormatting sqref="F34">
    <cfRule type="containsErrors" dxfId="1088" priority="1312">
      <formula>ISERROR(F34)</formula>
    </cfRule>
  </conditionalFormatting>
  <conditionalFormatting sqref="F33:F35">
    <cfRule type="containsErrors" dxfId="1087" priority="1311">
      <formula>ISERROR(F33)</formula>
    </cfRule>
  </conditionalFormatting>
  <conditionalFormatting sqref="F43">
    <cfRule type="containsErrors" dxfId="1086" priority="1310">
      <formula>ISERROR(F43)</formula>
    </cfRule>
  </conditionalFormatting>
  <conditionalFormatting sqref="F41">
    <cfRule type="containsErrors" dxfId="1085" priority="1309">
      <formula>ISERROR(F41)</formula>
    </cfRule>
  </conditionalFormatting>
  <conditionalFormatting sqref="F43">
    <cfRule type="cellIs" dxfId="1084" priority="1308" operator="equal">
      <formula>0</formula>
    </cfRule>
  </conditionalFormatting>
  <conditionalFormatting sqref="F43">
    <cfRule type="containsErrors" dxfId="1083" priority="1307">
      <formula>ISERROR(F43)</formula>
    </cfRule>
  </conditionalFormatting>
  <conditionalFormatting sqref="F43">
    <cfRule type="containsErrors" dxfId="1082" priority="1306">
      <formula>ISERROR(F43)</formula>
    </cfRule>
  </conditionalFormatting>
  <conditionalFormatting sqref="F42">
    <cfRule type="containsErrors" dxfId="1081" priority="1305">
      <formula>ISERROR(F42)</formula>
    </cfRule>
  </conditionalFormatting>
  <conditionalFormatting sqref="F42">
    <cfRule type="cellIs" dxfId="1080" priority="1304" operator="equal">
      <formula>0</formula>
    </cfRule>
  </conditionalFormatting>
  <conditionalFormatting sqref="F42">
    <cfRule type="containsErrors" dxfId="1079" priority="1303">
      <formula>ISERROR(F42)</formula>
    </cfRule>
  </conditionalFormatting>
  <conditionalFormatting sqref="F42">
    <cfRule type="containsErrors" dxfId="1078" priority="1302">
      <formula>ISERROR(F42)</formula>
    </cfRule>
  </conditionalFormatting>
  <conditionalFormatting sqref="F42">
    <cfRule type="containsErrors" dxfId="1077" priority="1301">
      <formula>ISERROR(F42)</formula>
    </cfRule>
  </conditionalFormatting>
  <conditionalFormatting sqref="F43">
    <cfRule type="containsErrors" dxfId="1076" priority="1300">
      <formula>ISERROR(F43)</formula>
    </cfRule>
  </conditionalFormatting>
  <conditionalFormatting sqref="F41">
    <cfRule type="containsErrors" dxfId="1075" priority="1299">
      <formula>ISERROR(F41)</formula>
    </cfRule>
  </conditionalFormatting>
  <conditionalFormatting sqref="F43">
    <cfRule type="cellIs" dxfId="1074" priority="1298" operator="equal">
      <formula>0</formula>
    </cfRule>
  </conditionalFormatting>
  <conditionalFormatting sqref="F43">
    <cfRule type="containsErrors" dxfId="1073" priority="1297">
      <formula>ISERROR(F43)</formula>
    </cfRule>
  </conditionalFormatting>
  <conditionalFormatting sqref="F43">
    <cfRule type="containsErrors" dxfId="1072" priority="1296">
      <formula>ISERROR(F43)</formula>
    </cfRule>
  </conditionalFormatting>
  <conditionalFormatting sqref="F42">
    <cfRule type="containsErrors" dxfId="1071" priority="1295">
      <formula>ISERROR(F42)</formula>
    </cfRule>
  </conditionalFormatting>
  <conditionalFormatting sqref="F42">
    <cfRule type="cellIs" dxfId="1070" priority="1294" operator="equal">
      <formula>0</formula>
    </cfRule>
  </conditionalFormatting>
  <conditionalFormatting sqref="F42">
    <cfRule type="containsErrors" dxfId="1069" priority="1293">
      <formula>ISERROR(F42)</formula>
    </cfRule>
  </conditionalFormatting>
  <conditionalFormatting sqref="F42">
    <cfRule type="containsErrors" dxfId="1068" priority="1292">
      <formula>ISERROR(F42)</formula>
    </cfRule>
  </conditionalFormatting>
  <conditionalFormatting sqref="F42">
    <cfRule type="containsErrors" dxfId="1067" priority="1291">
      <formula>ISERROR(F42)</formula>
    </cfRule>
  </conditionalFormatting>
  <conditionalFormatting sqref="F50:F55">
    <cfRule type="cellIs" dxfId="1066" priority="1289" operator="equal">
      <formula>0</formula>
    </cfRule>
  </conditionalFormatting>
  <conditionalFormatting sqref="F50:F57">
    <cfRule type="containsErrors" dxfId="1065" priority="1288">
      <formula>ISERROR(F50)</formula>
    </cfRule>
  </conditionalFormatting>
  <conditionalFormatting sqref="E57">
    <cfRule type="cellIs" dxfId="1064" priority="1287" operator="equal">
      <formula>0</formula>
    </cfRule>
  </conditionalFormatting>
  <conditionalFormatting sqref="D57">
    <cfRule type="cellIs" dxfId="1063" priority="1285" operator="equal">
      <formula>0</formula>
    </cfRule>
  </conditionalFormatting>
  <conditionalFormatting sqref="D57">
    <cfRule type="containsErrors" dxfId="1062" priority="1284">
      <formula>ISERROR(D57)</formula>
    </cfRule>
  </conditionalFormatting>
  <conditionalFormatting sqref="F56:F57">
    <cfRule type="containsErrors" dxfId="1061" priority="1283">
      <formula>ISERROR(F56)</formula>
    </cfRule>
  </conditionalFormatting>
  <conditionalFormatting sqref="F57">
    <cfRule type="containsErrors" dxfId="1060" priority="1282">
      <formula>ISERROR(F57)</formula>
    </cfRule>
  </conditionalFormatting>
  <conditionalFormatting sqref="F50:F55">
    <cfRule type="containsErrors" dxfId="1059" priority="1281">
      <formula>ISERROR(F50)</formula>
    </cfRule>
  </conditionalFormatting>
  <conditionalFormatting sqref="F56:F57">
    <cfRule type="cellIs" dxfId="1058" priority="1280" operator="equal">
      <formula>0</formula>
    </cfRule>
  </conditionalFormatting>
  <conditionalFormatting sqref="F56:F57">
    <cfRule type="containsErrors" dxfId="1057" priority="1279">
      <formula>ISERROR(F56)</formula>
    </cfRule>
  </conditionalFormatting>
  <conditionalFormatting sqref="F56">
    <cfRule type="containsErrors" dxfId="1056" priority="1278">
      <formula>ISERROR(F56)</formula>
    </cfRule>
  </conditionalFormatting>
  <conditionalFormatting sqref="F51:F56">
    <cfRule type="containsErrors" dxfId="1055" priority="1277">
      <formula>ISERROR(F51)</formula>
    </cfRule>
  </conditionalFormatting>
  <conditionalFormatting sqref="F51:F56">
    <cfRule type="cellIs" dxfId="1054" priority="1276" operator="equal">
      <formula>0</formula>
    </cfRule>
  </conditionalFormatting>
  <conditionalFormatting sqref="F51:F56">
    <cfRule type="containsErrors" dxfId="1053" priority="1275">
      <formula>ISERROR(F51)</formula>
    </cfRule>
  </conditionalFormatting>
  <conditionalFormatting sqref="F51:F56">
    <cfRule type="containsErrors" dxfId="1052" priority="1274">
      <formula>ISERROR(F51)</formula>
    </cfRule>
  </conditionalFormatting>
  <conditionalFormatting sqref="F51:F56">
    <cfRule type="containsErrors" dxfId="1051" priority="1273">
      <formula>ISERROR(F51)</formula>
    </cfRule>
  </conditionalFormatting>
  <conditionalFormatting sqref="C57">
    <cfRule type="cellIs" dxfId="1050" priority="1272" operator="equal">
      <formula>0</formula>
    </cfRule>
  </conditionalFormatting>
  <conditionalFormatting sqref="F50:F56">
    <cfRule type="containsErrors" dxfId="1049" priority="1242">
      <formula>ISERROR(F50)</formula>
    </cfRule>
  </conditionalFormatting>
  <conditionalFormatting sqref="D50:D55">
    <cfRule type="containsErrors" dxfId="1048" priority="1271">
      <formula>ISERROR(D50)</formula>
    </cfRule>
  </conditionalFormatting>
  <conditionalFormatting sqref="D50:D55">
    <cfRule type="containsErrors" dxfId="1047" priority="1269">
      <formula>ISERROR(D50)</formula>
    </cfRule>
    <cfRule type="containsErrors" dxfId="1046" priority="1270">
      <formula>ISERROR(D50)</formula>
    </cfRule>
  </conditionalFormatting>
  <conditionalFormatting sqref="D56">
    <cfRule type="cellIs" dxfId="1045" priority="1264" operator="equal">
      <formula>0</formula>
    </cfRule>
    <cfRule type="containsErrors" dxfId="1044" priority="1267">
      <formula>ISERROR(D56)</formula>
    </cfRule>
    <cfRule type="containsErrors" dxfId="1043" priority="1268">
      <formula>ISERROR(D56)</formula>
    </cfRule>
  </conditionalFormatting>
  <conditionalFormatting sqref="D56">
    <cfRule type="cellIs" dxfId="1042" priority="1266" operator="equal">
      <formula>0</formula>
    </cfRule>
  </conditionalFormatting>
  <conditionalFormatting sqref="D56">
    <cfRule type="containsErrors" dxfId="1041" priority="1265">
      <formula>ISERROR(D56)</formula>
    </cfRule>
  </conditionalFormatting>
  <conditionalFormatting sqref="D50:D56">
    <cfRule type="containsErrors" dxfId="1040" priority="1263">
      <formula>ISERROR(D50)</formula>
    </cfRule>
  </conditionalFormatting>
  <conditionalFormatting sqref="F56">
    <cfRule type="containsErrors" dxfId="1039" priority="1262">
      <formula>ISERROR(F56)</formula>
    </cfRule>
  </conditionalFormatting>
  <conditionalFormatting sqref="F50:F55">
    <cfRule type="containsErrors" dxfId="1038" priority="1261">
      <formula>ISERROR(F50)</formula>
    </cfRule>
  </conditionalFormatting>
  <conditionalFormatting sqref="F56">
    <cfRule type="cellIs" dxfId="1037" priority="1260" operator="equal">
      <formula>0</formula>
    </cfRule>
  </conditionalFormatting>
  <conditionalFormatting sqref="F56">
    <cfRule type="containsErrors" dxfId="1036" priority="1259">
      <formula>ISERROR(F56)</formula>
    </cfRule>
  </conditionalFormatting>
  <conditionalFormatting sqref="F56">
    <cfRule type="containsErrors" dxfId="1035" priority="1258">
      <formula>ISERROR(F56)</formula>
    </cfRule>
  </conditionalFormatting>
  <conditionalFormatting sqref="F51:F56">
    <cfRule type="containsErrors" dxfId="1034" priority="1257">
      <formula>ISERROR(F51)</formula>
    </cfRule>
  </conditionalFormatting>
  <conditionalFormatting sqref="F51:F56">
    <cfRule type="cellIs" dxfId="1033" priority="1256" operator="equal">
      <formula>0</formula>
    </cfRule>
  </conditionalFormatting>
  <conditionalFormatting sqref="F51:F56">
    <cfRule type="containsErrors" dxfId="1032" priority="1255">
      <formula>ISERROR(F51)</formula>
    </cfRule>
  </conditionalFormatting>
  <conditionalFormatting sqref="F51:F56">
    <cfRule type="containsErrors" dxfId="1031" priority="1254">
      <formula>ISERROR(F51)</formula>
    </cfRule>
  </conditionalFormatting>
  <conditionalFormatting sqref="F51:F56">
    <cfRule type="containsErrors" dxfId="1030" priority="1253">
      <formula>ISERROR(F51)</formula>
    </cfRule>
  </conditionalFormatting>
  <conditionalFormatting sqref="F56">
    <cfRule type="containsErrors" dxfId="1029" priority="1252">
      <formula>ISERROR(F56)</formula>
    </cfRule>
  </conditionalFormatting>
  <conditionalFormatting sqref="F50:F55">
    <cfRule type="containsErrors" dxfId="1028" priority="1251">
      <formula>ISERROR(F50)</formula>
    </cfRule>
  </conditionalFormatting>
  <conditionalFormatting sqref="F56">
    <cfRule type="cellIs" dxfId="1027" priority="1250" operator="equal">
      <formula>0</formula>
    </cfRule>
  </conditionalFormatting>
  <conditionalFormatting sqref="F56">
    <cfRule type="containsErrors" dxfId="1026" priority="1249">
      <formula>ISERROR(F56)</formula>
    </cfRule>
  </conditionalFormatting>
  <conditionalFormatting sqref="F56">
    <cfRule type="containsErrors" dxfId="1025" priority="1248">
      <formula>ISERROR(F56)</formula>
    </cfRule>
  </conditionalFormatting>
  <conditionalFormatting sqref="F51:F56">
    <cfRule type="containsErrors" dxfId="1024" priority="1247">
      <formula>ISERROR(F51)</formula>
    </cfRule>
  </conditionalFormatting>
  <conditionalFormatting sqref="F51:F56">
    <cfRule type="cellIs" dxfId="1023" priority="1246" operator="equal">
      <formula>0</formula>
    </cfRule>
  </conditionalFormatting>
  <conditionalFormatting sqref="F51:F56">
    <cfRule type="containsErrors" dxfId="1022" priority="1245">
      <formula>ISERROR(F51)</formula>
    </cfRule>
  </conditionalFormatting>
  <conditionalFormatting sqref="F51:F56">
    <cfRule type="containsErrors" dxfId="1021" priority="1244">
      <formula>ISERROR(F51)</formula>
    </cfRule>
  </conditionalFormatting>
  <conditionalFormatting sqref="F51:F56">
    <cfRule type="containsErrors" dxfId="1020" priority="1243">
      <formula>ISERROR(F51)</formula>
    </cfRule>
  </conditionalFormatting>
  <conditionalFormatting sqref="F55">
    <cfRule type="cellIs" dxfId="1019" priority="1241" operator="equal">
      <formula>0</formula>
    </cfRule>
  </conditionalFormatting>
  <conditionalFormatting sqref="F55">
    <cfRule type="containsErrors" dxfId="1018" priority="1240">
      <formula>ISERROR(F55)</formula>
    </cfRule>
  </conditionalFormatting>
  <conditionalFormatting sqref="F55">
    <cfRule type="containsErrors" dxfId="1017" priority="1239">
      <formula>ISERROR(F55)</formula>
    </cfRule>
  </conditionalFormatting>
  <conditionalFormatting sqref="F55">
    <cfRule type="containsErrors" dxfId="1016" priority="1238">
      <formula>ISERROR(F55)</formula>
    </cfRule>
  </conditionalFormatting>
  <conditionalFormatting sqref="G50">
    <cfRule type="cellIs" dxfId="1015" priority="1232" operator="equal">
      <formula>0</formula>
    </cfRule>
  </conditionalFormatting>
  <conditionalFormatting sqref="G50 G55">
    <cfRule type="containsErrors" dxfId="1014" priority="1231">
      <formula>ISERROR(G50)</formula>
    </cfRule>
  </conditionalFormatting>
  <conditionalFormatting sqref="G50">
    <cfRule type="containsErrors" dxfId="1013" priority="1229">
      <formula>ISERROR(G50)</formula>
    </cfRule>
  </conditionalFormatting>
  <conditionalFormatting sqref="G55">
    <cfRule type="containsErrors" dxfId="1012" priority="1225">
      <formula>ISERROR(G55)</formula>
    </cfRule>
  </conditionalFormatting>
  <conditionalFormatting sqref="G55">
    <cfRule type="cellIs" dxfId="1011" priority="1224" operator="equal">
      <formula>0</formula>
    </cfRule>
  </conditionalFormatting>
  <conditionalFormatting sqref="G55">
    <cfRule type="containsErrors" dxfId="1010" priority="1223">
      <formula>ISERROR(G55)</formula>
    </cfRule>
  </conditionalFormatting>
  <conditionalFormatting sqref="G55">
    <cfRule type="containsErrors" dxfId="1009" priority="1222">
      <formula>ISERROR(G55)</formula>
    </cfRule>
  </conditionalFormatting>
  <conditionalFormatting sqref="G55">
    <cfRule type="containsErrors" dxfId="1008" priority="1221">
      <formula>ISERROR(G55)</formula>
    </cfRule>
  </conditionalFormatting>
  <conditionalFormatting sqref="G50 G55">
    <cfRule type="containsErrors" dxfId="1007" priority="1200">
      <formula>ISERROR(G50)</formula>
    </cfRule>
  </conditionalFormatting>
  <conditionalFormatting sqref="G50">
    <cfRule type="containsErrors" dxfId="1006" priority="1219">
      <formula>ISERROR(G50)</formula>
    </cfRule>
  </conditionalFormatting>
  <conditionalFormatting sqref="G55">
    <cfRule type="containsErrors" dxfId="1005" priority="1215">
      <formula>ISERROR(G55)</formula>
    </cfRule>
  </conditionalFormatting>
  <conditionalFormatting sqref="G55">
    <cfRule type="cellIs" dxfId="1004" priority="1214" operator="equal">
      <formula>0</formula>
    </cfRule>
  </conditionalFormatting>
  <conditionalFormatting sqref="G55">
    <cfRule type="containsErrors" dxfId="1003" priority="1213">
      <formula>ISERROR(G55)</formula>
    </cfRule>
  </conditionalFormatting>
  <conditionalFormatting sqref="G55">
    <cfRule type="containsErrors" dxfId="1002" priority="1212">
      <formula>ISERROR(G55)</formula>
    </cfRule>
  </conditionalFormatting>
  <conditionalFormatting sqref="G55">
    <cfRule type="containsErrors" dxfId="1001" priority="1211">
      <formula>ISERROR(G55)</formula>
    </cfRule>
  </conditionalFormatting>
  <conditionalFormatting sqref="G50">
    <cfRule type="containsErrors" dxfId="1000" priority="1209">
      <formula>ISERROR(G50)</formula>
    </cfRule>
  </conditionalFormatting>
  <conditionalFormatting sqref="G55">
    <cfRule type="containsErrors" dxfId="999" priority="1205">
      <formula>ISERROR(G55)</formula>
    </cfRule>
  </conditionalFormatting>
  <conditionalFormatting sqref="G55">
    <cfRule type="cellIs" dxfId="998" priority="1204" operator="equal">
      <formula>0</formula>
    </cfRule>
  </conditionalFormatting>
  <conditionalFormatting sqref="G55">
    <cfRule type="containsErrors" dxfId="997" priority="1203">
      <formula>ISERROR(G55)</formula>
    </cfRule>
  </conditionalFormatting>
  <conditionalFormatting sqref="G55">
    <cfRule type="containsErrors" dxfId="996" priority="1202">
      <formula>ISERROR(G55)</formula>
    </cfRule>
  </conditionalFormatting>
  <conditionalFormatting sqref="G55">
    <cfRule type="containsErrors" dxfId="995" priority="1201">
      <formula>ISERROR(G55)</formula>
    </cfRule>
  </conditionalFormatting>
  <conditionalFormatting sqref="G55">
    <cfRule type="cellIs" dxfId="994" priority="1199" operator="equal">
      <formula>0</formula>
    </cfRule>
  </conditionalFormatting>
  <conditionalFormatting sqref="G55">
    <cfRule type="containsErrors" dxfId="993" priority="1198">
      <formula>ISERROR(G55)</formula>
    </cfRule>
  </conditionalFormatting>
  <conditionalFormatting sqref="G55">
    <cfRule type="containsErrors" dxfId="992" priority="1197">
      <formula>ISERROR(G55)</formula>
    </cfRule>
  </conditionalFormatting>
  <conditionalFormatting sqref="G55">
    <cfRule type="containsErrors" dxfId="991" priority="1196">
      <formula>ISERROR(G55)</formula>
    </cfRule>
  </conditionalFormatting>
  <conditionalFormatting sqref="G57">
    <cfRule type="containsErrors" dxfId="990" priority="1195">
      <formula>ISERROR(G57)</formula>
    </cfRule>
  </conditionalFormatting>
  <conditionalFormatting sqref="G57">
    <cfRule type="containsErrors" dxfId="989" priority="1194">
      <formula>ISERROR(G57)</formula>
    </cfRule>
  </conditionalFormatting>
  <conditionalFormatting sqref="G57">
    <cfRule type="containsErrors" dxfId="988" priority="1193">
      <formula>ISERROR(G57)</formula>
    </cfRule>
  </conditionalFormatting>
  <conditionalFormatting sqref="G57">
    <cfRule type="cellIs" dxfId="987" priority="1192" operator="equal">
      <formula>0</formula>
    </cfRule>
  </conditionalFormatting>
  <conditionalFormatting sqref="G57">
    <cfRule type="containsErrors" dxfId="986" priority="1191">
      <formula>ISERROR(G57)</formula>
    </cfRule>
  </conditionalFormatting>
  <conditionalFormatting sqref="H57:J57">
    <cfRule type="containsErrors" dxfId="985" priority="1145">
      <formula>ISERROR(H57)</formula>
    </cfRule>
  </conditionalFormatting>
  <conditionalFormatting sqref="H57:J57">
    <cfRule type="containsErrors" dxfId="984" priority="1144">
      <formula>ISERROR(H57)</formula>
    </cfRule>
  </conditionalFormatting>
  <conditionalFormatting sqref="H57:J57">
    <cfRule type="containsErrors" dxfId="983" priority="1143">
      <formula>ISERROR(H57)</formula>
    </cfRule>
  </conditionalFormatting>
  <conditionalFormatting sqref="H57:J57">
    <cfRule type="cellIs" dxfId="982" priority="1142" operator="equal">
      <formula>0</formula>
    </cfRule>
  </conditionalFormatting>
  <conditionalFormatting sqref="H57:J57">
    <cfRule type="containsErrors" dxfId="981" priority="1141">
      <formula>ISERROR(H57)</formula>
    </cfRule>
  </conditionalFormatting>
  <conditionalFormatting sqref="I50">
    <cfRule type="cellIs" dxfId="980" priority="1118" operator="lessThan">
      <formula>0</formula>
    </cfRule>
    <cfRule type="cellIs" dxfId="979" priority="1119" operator="greaterThanOrEqual">
      <formula>0</formula>
    </cfRule>
  </conditionalFormatting>
  <conditionalFormatting sqref="H52:J52">
    <cfRule type="cellIs" dxfId="978" priority="1115" operator="equal">
      <formula>0</formula>
    </cfRule>
  </conditionalFormatting>
  <conditionalFormatting sqref="H52:J52">
    <cfRule type="containsErrors" dxfId="977" priority="1114">
      <formula>ISERROR(H52)</formula>
    </cfRule>
  </conditionalFormatting>
  <conditionalFormatting sqref="H52:J52">
    <cfRule type="containsErrors" dxfId="976" priority="1113">
      <formula>ISERROR(H52)</formula>
    </cfRule>
  </conditionalFormatting>
  <conditionalFormatting sqref="H52:J52">
    <cfRule type="containsErrors" dxfId="975" priority="1112">
      <formula>ISERROR(H52)</formula>
    </cfRule>
  </conditionalFormatting>
  <conditionalFormatting sqref="H52:J52">
    <cfRule type="cellIs" dxfId="974" priority="1111" operator="equal">
      <formula>0</formula>
    </cfRule>
  </conditionalFormatting>
  <conditionalFormatting sqref="H52:J52">
    <cfRule type="containsErrors" dxfId="973" priority="1110">
      <formula>ISERROR(H52)</formula>
    </cfRule>
  </conditionalFormatting>
  <conditionalFormatting sqref="H52:J52">
    <cfRule type="containsErrors" dxfId="972" priority="1109">
      <formula>ISERROR(H52)</formula>
    </cfRule>
  </conditionalFormatting>
  <conditionalFormatting sqref="H52:J52">
    <cfRule type="containsErrors" dxfId="971" priority="1108">
      <formula>ISERROR(H52)</formula>
    </cfRule>
  </conditionalFormatting>
  <conditionalFormatting sqref="H52:J52">
    <cfRule type="containsErrors" dxfId="970" priority="1095">
      <formula>ISERROR(H52)</formula>
    </cfRule>
  </conditionalFormatting>
  <conditionalFormatting sqref="H52:J52">
    <cfRule type="containsErrors" dxfId="969" priority="1107">
      <formula>ISERROR(H52)</formula>
    </cfRule>
  </conditionalFormatting>
  <conditionalFormatting sqref="H52:J52">
    <cfRule type="containsErrors" dxfId="968" priority="1106">
      <formula>ISERROR(H52)</formula>
    </cfRule>
  </conditionalFormatting>
  <conditionalFormatting sqref="H52:J52">
    <cfRule type="cellIs" dxfId="967" priority="1105" operator="equal">
      <formula>0</formula>
    </cfRule>
  </conditionalFormatting>
  <conditionalFormatting sqref="H52:J52">
    <cfRule type="containsErrors" dxfId="966" priority="1104">
      <formula>ISERROR(H52)</formula>
    </cfRule>
  </conditionalFormatting>
  <conditionalFormatting sqref="H52:J52">
    <cfRule type="containsErrors" dxfId="965" priority="1103">
      <formula>ISERROR(H52)</formula>
    </cfRule>
  </conditionalFormatting>
  <conditionalFormatting sqref="H52:J52">
    <cfRule type="containsErrors" dxfId="964" priority="1102">
      <formula>ISERROR(H52)</formula>
    </cfRule>
  </conditionalFormatting>
  <conditionalFormatting sqref="H52:J52">
    <cfRule type="containsErrors" dxfId="963" priority="1101">
      <formula>ISERROR(H52)</formula>
    </cfRule>
  </conditionalFormatting>
  <conditionalFormatting sqref="H52:J52">
    <cfRule type="containsErrors" dxfId="962" priority="1100">
      <formula>ISERROR(H52)</formula>
    </cfRule>
  </conditionalFormatting>
  <conditionalFormatting sqref="H52:J52">
    <cfRule type="cellIs" dxfId="961" priority="1099" operator="equal">
      <formula>0</formula>
    </cfRule>
  </conditionalFormatting>
  <conditionalFormatting sqref="H52:J52">
    <cfRule type="containsErrors" dxfId="960" priority="1098">
      <formula>ISERROR(H52)</formula>
    </cfRule>
  </conditionalFormatting>
  <conditionalFormatting sqref="H52:J52">
    <cfRule type="containsErrors" dxfId="959" priority="1097">
      <formula>ISERROR(H52)</formula>
    </cfRule>
  </conditionalFormatting>
  <conditionalFormatting sqref="H52:J52">
    <cfRule type="containsErrors" dxfId="958" priority="1096">
      <formula>ISERROR(H52)</formula>
    </cfRule>
  </conditionalFormatting>
  <conditionalFormatting sqref="H53:J55">
    <cfRule type="cellIs" dxfId="957" priority="1094" operator="equal">
      <formula>0</formula>
    </cfRule>
  </conditionalFormatting>
  <conditionalFormatting sqref="H53:J55">
    <cfRule type="containsErrors" dxfId="956" priority="1093">
      <formula>ISERROR(H53)</formula>
    </cfRule>
  </conditionalFormatting>
  <conditionalFormatting sqref="H53:J55">
    <cfRule type="containsErrors" dxfId="955" priority="1092">
      <formula>ISERROR(H53)</formula>
    </cfRule>
  </conditionalFormatting>
  <conditionalFormatting sqref="H53:J55">
    <cfRule type="containsErrors" dxfId="954" priority="1091">
      <formula>ISERROR(H53)</formula>
    </cfRule>
  </conditionalFormatting>
  <conditionalFormatting sqref="H53:J55">
    <cfRule type="cellIs" dxfId="953" priority="1090" operator="equal">
      <formula>0</formula>
    </cfRule>
  </conditionalFormatting>
  <conditionalFormatting sqref="H53:J55">
    <cfRule type="containsErrors" dxfId="952" priority="1089">
      <formula>ISERROR(H53)</formula>
    </cfRule>
  </conditionalFormatting>
  <conditionalFormatting sqref="H53:J55">
    <cfRule type="containsErrors" dxfId="951" priority="1088">
      <formula>ISERROR(H53)</formula>
    </cfRule>
  </conditionalFormatting>
  <conditionalFormatting sqref="H53:J55">
    <cfRule type="containsErrors" dxfId="950" priority="1087">
      <formula>ISERROR(H53)</formula>
    </cfRule>
  </conditionalFormatting>
  <conditionalFormatting sqref="H53:J55">
    <cfRule type="containsErrors" dxfId="949" priority="1074">
      <formula>ISERROR(H53)</formula>
    </cfRule>
  </conditionalFormatting>
  <conditionalFormatting sqref="H53:J55">
    <cfRule type="containsErrors" dxfId="948" priority="1086">
      <formula>ISERROR(H53)</formula>
    </cfRule>
  </conditionalFormatting>
  <conditionalFormatting sqref="H53:J55">
    <cfRule type="containsErrors" dxfId="947" priority="1085">
      <formula>ISERROR(H53)</formula>
    </cfRule>
  </conditionalFormatting>
  <conditionalFormatting sqref="H53:J55">
    <cfRule type="cellIs" dxfId="946" priority="1084" operator="equal">
      <formula>0</formula>
    </cfRule>
  </conditionalFormatting>
  <conditionalFormatting sqref="H53:J55">
    <cfRule type="containsErrors" dxfId="945" priority="1083">
      <formula>ISERROR(H53)</formula>
    </cfRule>
  </conditionalFormatting>
  <conditionalFormatting sqref="H53:J55">
    <cfRule type="containsErrors" dxfId="944" priority="1082">
      <formula>ISERROR(H53)</formula>
    </cfRule>
  </conditionalFormatting>
  <conditionalFormatting sqref="H53:J55">
    <cfRule type="containsErrors" dxfId="943" priority="1081">
      <formula>ISERROR(H53)</formula>
    </cfRule>
  </conditionalFormatting>
  <conditionalFormatting sqref="H53:J55">
    <cfRule type="containsErrors" dxfId="942" priority="1080">
      <formula>ISERROR(H53)</formula>
    </cfRule>
  </conditionalFormatting>
  <conditionalFormatting sqref="H53:J55">
    <cfRule type="containsErrors" dxfId="941" priority="1079">
      <formula>ISERROR(H53)</formula>
    </cfRule>
  </conditionalFormatting>
  <conditionalFormatting sqref="H53:J55">
    <cfRule type="cellIs" dxfId="940" priority="1078" operator="equal">
      <formula>0</formula>
    </cfRule>
  </conditionalFormatting>
  <conditionalFormatting sqref="H53:J55">
    <cfRule type="containsErrors" dxfId="939" priority="1077">
      <formula>ISERROR(H53)</formula>
    </cfRule>
  </conditionalFormatting>
  <conditionalFormatting sqref="H53:J55">
    <cfRule type="containsErrors" dxfId="938" priority="1076">
      <formula>ISERROR(H53)</formula>
    </cfRule>
  </conditionalFormatting>
  <conditionalFormatting sqref="H53:J55">
    <cfRule type="containsErrors" dxfId="937" priority="1075">
      <formula>ISERROR(H53)</formula>
    </cfRule>
  </conditionalFormatting>
  <conditionalFormatting sqref="J56">
    <cfRule type="cellIs" dxfId="936" priority="1073" operator="equal">
      <formula>0</formula>
    </cfRule>
  </conditionalFormatting>
  <conditionalFormatting sqref="J56">
    <cfRule type="containsErrors" dxfId="935" priority="1072">
      <formula>ISERROR(J56)</formula>
    </cfRule>
  </conditionalFormatting>
  <conditionalFormatting sqref="J56">
    <cfRule type="containsErrors" dxfId="934" priority="1071">
      <formula>ISERROR(J56)</formula>
    </cfRule>
  </conditionalFormatting>
  <conditionalFormatting sqref="J56">
    <cfRule type="containsErrors" dxfId="933" priority="1070">
      <formula>ISERROR(J56)</formula>
    </cfRule>
  </conditionalFormatting>
  <conditionalFormatting sqref="J56">
    <cfRule type="cellIs" dxfId="932" priority="1069" operator="equal">
      <formula>0</formula>
    </cfRule>
  </conditionalFormatting>
  <conditionalFormatting sqref="J56">
    <cfRule type="containsErrors" dxfId="931" priority="1068">
      <formula>ISERROR(J56)</formula>
    </cfRule>
  </conditionalFormatting>
  <conditionalFormatting sqref="J56">
    <cfRule type="containsErrors" dxfId="930" priority="1067">
      <formula>ISERROR(J56)</formula>
    </cfRule>
  </conditionalFormatting>
  <conditionalFormatting sqref="J56">
    <cfRule type="containsErrors" dxfId="929" priority="1066">
      <formula>ISERROR(J56)</formula>
    </cfRule>
  </conditionalFormatting>
  <conditionalFormatting sqref="J56">
    <cfRule type="containsErrors" dxfId="928" priority="1053">
      <formula>ISERROR(J56)</formula>
    </cfRule>
  </conditionalFormatting>
  <conditionalFormatting sqref="J56">
    <cfRule type="containsErrors" dxfId="927" priority="1065">
      <formula>ISERROR(J56)</formula>
    </cfRule>
  </conditionalFormatting>
  <conditionalFormatting sqref="J56">
    <cfRule type="containsErrors" dxfId="926" priority="1064">
      <formula>ISERROR(J56)</formula>
    </cfRule>
  </conditionalFormatting>
  <conditionalFormatting sqref="J56">
    <cfRule type="cellIs" dxfId="925" priority="1063" operator="equal">
      <formula>0</formula>
    </cfRule>
  </conditionalFormatting>
  <conditionalFormatting sqref="J56">
    <cfRule type="containsErrors" dxfId="924" priority="1062">
      <formula>ISERROR(J56)</formula>
    </cfRule>
  </conditionalFormatting>
  <conditionalFormatting sqref="J56">
    <cfRule type="containsErrors" dxfId="923" priority="1061">
      <formula>ISERROR(J56)</formula>
    </cfRule>
  </conditionalFormatting>
  <conditionalFormatting sqref="J56">
    <cfRule type="containsErrors" dxfId="922" priority="1060">
      <formula>ISERROR(J56)</formula>
    </cfRule>
  </conditionalFormatting>
  <conditionalFormatting sqref="J56">
    <cfRule type="containsErrors" dxfId="921" priority="1059">
      <formula>ISERROR(J56)</formula>
    </cfRule>
  </conditionalFormatting>
  <conditionalFormatting sqref="J56">
    <cfRule type="containsErrors" dxfId="920" priority="1058">
      <formula>ISERROR(J56)</formula>
    </cfRule>
  </conditionalFormatting>
  <conditionalFormatting sqref="J56">
    <cfRule type="cellIs" dxfId="919" priority="1057" operator="equal">
      <formula>0</formula>
    </cfRule>
  </conditionalFormatting>
  <conditionalFormatting sqref="J56">
    <cfRule type="containsErrors" dxfId="918" priority="1056">
      <formula>ISERROR(J56)</formula>
    </cfRule>
  </conditionalFormatting>
  <conditionalFormatting sqref="J56">
    <cfRule type="containsErrors" dxfId="917" priority="1055">
      <formula>ISERROR(J56)</formula>
    </cfRule>
  </conditionalFormatting>
  <conditionalFormatting sqref="J56">
    <cfRule type="containsErrors" dxfId="916" priority="1054">
      <formula>ISERROR(J56)</formula>
    </cfRule>
  </conditionalFormatting>
  <conditionalFormatting sqref="H69:J69">
    <cfRule type="containsErrors" dxfId="915" priority="959">
      <formula>ISERROR(H69)</formula>
    </cfRule>
  </conditionalFormatting>
  <conditionalFormatting sqref="H69:J69">
    <cfRule type="containsErrors" dxfId="914" priority="958">
      <formula>ISERROR(H69)</formula>
    </cfRule>
  </conditionalFormatting>
  <conditionalFormatting sqref="H69:J69">
    <cfRule type="containsErrors" dxfId="913" priority="957">
      <formula>ISERROR(H69)</formula>
    </cfRule>
  </conditionalFormatting>
  <conditionalFormatting sqref="H69:J69">
    <cfRule type="cellIs" dxfId="912" priority="956" operator="equal">
      <formula>0</formula>
    </cfRule>
  </conditionalFormatting>
  <conditionalFormatting sqref="H69:J69">
    <cfRule type="containsErrors" dxfId="911" priority="955">
      <formula>ISERROR(H69)</formula>
    </cfRule>
  </conditionalFormatting>
  <conditionalFormatting sqref="I62">
    <cfRule type="cellIs" dxfId="910" priority="953" operator="lessThan">
      <formula>0</formula>
    </cfRule>
    <cfRule type="cellIs" dxfId="909" priority="954" operator="greaterThanOrEqual">
      <formula>0</formula>
    </cfRule>
  </conditionalFormatting>
  <conditionalFormatting sqref="H64:J64">
    <cfRule type="cellIs" dxfId="908" priority="952" operator="equal">
      <formula>0</formula>
    </cfRule>
  </conditionalFormatting>
  <conditionalFormatting sqref="H64:J64">
    <cfRule type="containsErrors" dxfId="907" priority="951">
      <formula>ISERROR(H64)</formula>
    </cfRule>
  </conditionalFormatting>
  <conditionalFormatting sqref="H64:J64">
    <cfRule type="containsErrors" dxfId="906" priority="950">
      <formula>ISERROR(H64)</formula>
    </cfRule>
  </conditionalFormatting>
  <conditionalFormatting sqref="H64:J64">
    <cfRule type="containsErrors" dxfId="905" priority="949">
      <formula>ISERROR(H64)</formula>
    </cfRule>
  </conditionalFormatting>
  <conditionalFormatting sqref="H64:J64">
    <cfRule type="cellIs" dxfId="904" priority="948" operator="equal">
      <formula>0</formula>
    </cfRule>
  </conditionalFormatting>
  <conditionalFormatting sqref="H64:J64">
    <cfRule type="containsErrors" dxfId="903" priority="947">
      <formula>ISERROR(H64)</formula>
    </cfRule>
  </conditionalFormatting>
  <conditionalFormatting sqref="H64:J64">
    <cfRule type="containsErrors" dxfId="902" priority="946">
      <formula>ISERROR(H64)</formula>
    </cfRule>
  </conditionalFormatting>
  <conditionalFormatting sqref="H64:J64">
    <cfRule type="containsErrors" dxfId="901" priority="945">
      <formula>ISERROR(H64)</formula>
    </cfRule>
  </conditionalFormatting>
  <conditionalFormatting sqref="H64:J64">
    <cfRule type="containsErrors" dxfId="900" priority="932">
      <formula>ISERROR(H64)</formula>
    </cfRule>
  </conditionalFormatting>
  <conditionalFormatting sqref="H64:J64">
    <cfRule type="containsErrors" dxfId="899" priority="944">
      <formula>ISERROR(H64)</formula>
    </cfRule>
  </conditionalFormatting>
  <conditionalFormatting sqref="H64:J64">
    <cfRule type="containsErrors" dxfId="898" priority="943">
      <formula>ISERROR(H64)</formula>
    </cfRule>
  </conditionalFormatting>
  <conditionalFormatting sqref="H64:J64">
    <cfRule type="cellIs" dxfId="897" priority="942" operator="equal">
      <formula>0</formula>
    </cfRule>
  </conditionalFormatting>
  <conditionalFormatting sqref="H64:J64">
    <cfRule type="containsErrors" dxfId="896" priority="941">
      <formula>ISERROR(H64)</formula>
    </cfRule>
  </conditionalFormatting>
  <conditionalFormatting sqref="H64:J64">
    <cfRule type="containsErrors" dxfId="895" priority="940">
      <formula>ISERROR(H64)</formula>
    </cfRule>
  </conditionalFormatting>
  <conditionalFormatting sqref="H64:J64">
    <cfRule type="containsErrors" dxfId="894" priority="939">
      <formula>ISERROR(H64)</formula>
    </cfRule>
  </conditionalFormatting>
  <conditionalFormatting sqref="H64:J64">
    <cfRule type="containsErrors" dxfId="893" priority="938">
      <formula>ISERROR(H64)</formula>
    </cfRule>
  </conditionalFormatting>
  <conditionalFormatting sqref="H64:J64">
    <cfRule type="containsErrors" dxfId="892" priority="937">
      <formula>ISERROR(H64)</formula>
    </cfRule>
  </conditionalFormatting>
  <conditionalFormatting sqref="H64:J64">
    <cfRule type="cellIs" dxfId="891" priority="936" operator="equal">
      <formula>0</formula>
    </cfRule>
  </conditionalFormatting>
  <conditionalFormatting sqref="H64:J64">
    <cfRule type="containsErrors" dxfId="890" priority="935">
      <formula>ISERROR(H64)</formula>
    </cfRule>
  </conditionalFormatting>
  <conditionalFormatting sqref="H64:J64">
    <cfRule type="containsErrors" dxfId="889" priority="934">
      <formula>ISERROR(H64)</formula>
    </cfRule>
  </conditionalFormatting>
  <conditionalFormatting sqref="H64:J64">
    <cfRule type="containsErrors" dxfId="888" priority="933">
      <formula>ISERROR(H64)</formula>
    </cfRule>
  </conditionalFormatting>
  <conditionalFormatting sqref="H65:J67">
    <cfRule type="cellIs" dxfId="887" priority="931" operator="equal">
      <formula>0</formula>
    </cfRule>
  </conditionalFormatting>
  <conditionalFormatting sqref="H65:J67">
    <cfRule type="containsErrors" dxfId="886" priority="930">
      <formula>ISERROR(H65)</formula>
    </cfRule>
  </conditionalFormatting>
  <conditionalFormatting sqref="H65:J67">
    <cfRule type="containsErrors" dxfId="885" priority="929">
      <formula>ISERROR(H65)</formula>
    </cfRule>
  </conditionalFormatting>
  <conditionalFormatting sqref="H65:J67">
    <cfRule type="containsErrors" dxfId="884" priority="928">
      <formula>ISERROR(H65)</formula>
    </cfRule>
  </conditionalFormatting>
  <conditionalFormatting sqref="H65:J67">
    <cfRule type="cellIs" dxfId="883" priority="927" operator="equal">
      <formula>0</formula>
    </cfRule>
  </conditionalFormatting>
  <conditionalFormatting sqref="H65:J67">
    <cfRule type="containsErrors" dxfId="882" priority="926">
      <formula>ISERROR(H65)</formula>
    </cfRule>
  </conditionalFormatting>
  <conditionalFormatting sqref="H65:J67">
    <cfRule type="containsErrors" dxfId="881" priority="925">
      <formula>ISERROR(H65)</formula>
    </cfRule>
  </conditionalFormatting>
  <conditionalFormatting sqref="H65:J67">
    <cfRule type="containsErrors" dxfId="880" priority="924">
      <formula>ISERROR(H65)</formula>
    </cfRule>
  </conditionalFormatting>
  <conditionalFormatting sqref="H65:J67">
    <cfRule type="containsErrors" dxfId="879" priority="911">
      <formula>ISERROR(H65)</formula>
    </cfRule>
  </conditionalFormatting>
  <conditionalFormatting sqref="H65:J67">
    <cfRule type="containsErrors" dxfId="878" priority="923">
      <formula>ISERROR(H65)</formula>
    </cfRule>
  </conditionalFormatting>
  <conditionalFormatting sqref="H65:J67">
    <cfRule type="containsErrors" dxfId="877" priority="922">
      <formula>ISERROR(H65)</formula>
    </cfRule>
  </conditionalFormatting>
  <conditionalFormatting sqref="H65:J67">
    <cfRule type="cellIs" dxfId="876" priority="921" operator="equal">
      <formula>0</formula>
    </cfRule>
  </conditionalFormatting>
  <conditionalFormatting sqref="H65:J67">
    <cfRule type="containsErrors" dxfId="875" priority="920">
      <formula>ISERROR(H65)</formula>
    </cfRule>
  </conditionalFormatting>
  <conditionalFormatting sqref="H65:J67">
    <cfRule type="containsErrors" dxfId="874" priority="919">
      <formula>ISERROR(H65)</formula>
    </cfRule>
  </conditionalFormatting>
  <conditionalFormatting sqref="H65:J67">
    <cfRule type="containsErrors" dxfId="873" priority="918">
      <formula>ISERROR(H65)</formula>
    </cfRule>
  </conditionalFormatting>
  <conditionalFormatting sqref="H65:J67">
    <cfRule type="containsErrors" dxfId="872" priority="917">
      <formula>ISERROR(H65)</formula>
    </cfRule>
  </conditionalFormatting>
  <conditionalFormatting sqref="H65:J67">
    <cfRule type="containsErrors" dxfId="871" priority="916">
      <formula>ISERROR(H65)</formula>
    </cfRule>
  </conditionalFormatting>
  <conditionalFormatting sqref="H65:J67">
    <cfRule type="cellIs" dxfId="870" priority="915" operator="equal">
      <formula>0</formula>
    </cfRule>
  </conditionalFormatting>
  <conditionalFormatting sqref="H65:J67">
    <cfRule type="containsErrors" dxfId="869" priority="914">
      <formula>ISERROR(H65)</formula>
    </cfRule>
  </conditionalFormatting>
  <conditionalFormatting sqref="H65:J67">
    <cfRule type="containsErrors" dxfId="868" priority="913">
      <formula>ISERROR(H65)</formula>
    </cfRule>
  </conditionalFormatting>
  <conditionalFormatting sqref="H65:J67">
    <cfRule type="containsErrors" dxfId="867" priority="912">
      <formula>ISERROR(H65)</formula>
    </cfRule>
  </conditionalFormatting>
  <conditionalFormatting sqref="J68">
    <cfRule type="cellIs" dxfId="866" priority="910" operator="equal">
      <formula>0</formula>
    </cfRule>
  </conditionalFormatting>
  <conditionalFormatting sqref="J68">
    <cfRule type="containsErrors" dxfId="865" priority="909">
      <formula>ISERROR(J68)</formula>
    </cfRule>
  </conditionalFormatting>
  <conditionalFormatting sqref="J68">
    <cfRule type="containsErrors" dxfId="864" priority="908">
      <formula>ISERROR(J68)</formula>
    </cfRule>
  </conditionalFormatting>
  <conditionalFormatting sqref="J68">
    <cfRule type="containsErrors" dxfId="863" priority="907">
      <formula>ISERROR(J68)</formula>
    </cfRule>
  </conditionalFormatting>
  <conditionalFormatting sqref="J68">
    <cfRule type="cellIs" dxfId="862" priority="906" operator="equal">
      <formula>0</formula>
    </cfRule>
  </conditionalFormatting>
  <conditionalFormatting sqref="J68">
    <cfRule type="containsErrors" dxfId="861" priority="905">
      <formula>ISERROR(J68)</formula>
    </cfRule>
  </conditionalFormatting>
  <conditionalFormatting sqref="J68">
    <cfRule type="containsErrors" dxfId="860" priority="904">
      <formula>ISERROR(J68)</formula>
    </cfRule>
  </conditionalFormatting>
  <conditionalFormatting sqref="J68">
    <cfRule type="containsErrors" dxfId="859" priority="903">
      <formula>ISERROR(J68)</formula>
    </cfRule>
  </conditionalFormatting>
  <conditionalFormatting sqref="J68">
    <cfRule type="containsErrors" dxfId="858" priority="890">
      <formula>ISERROR(J68)</formula>
    </cfRule>
  </conditionalFormatting>
  <conditionalFormatting sqref="J68">
    <cfRule type="containsErrors" dxfId="857" priority="902">
      <formula>ISERROR(J68)</formula>
    </cfRule>
  </conditionalFormatting>
  <conditionalFormatting sqref="J68">
    <cfRule type="containsErrors" dxfId="856" priority="901">
      <formula>ISERROR(J68)</formula>
    </cfRule>
  </conditionalFormatting>
  <conditionalFormatting sqref="J68">
    <cfRule type="cellIs" dxfId="855" priority="900" operator="equal">
      <formula>0</formula>
    </cfRule>
  </conditionalFormatting>
  <conditionalFormatting sqref="J68">
    <cfRule type="containsErrors" dxfId="854" priority="899">
      <formula>ISERROR(J68)</formula>
    </cfRule>
  </conditionalFormatting>
  <conditionalFormatting sqref="J68">
    <cfRule type="containsErrors" dxfId="853" priority="898">
      <formula>ISERROR(J68)</formula>
    </cfRule>
  </conditionalFormatting>
  <conditionalFormatting sqref="J68">
    <cfRule type="containsErrors" dxfId="852" priority="897">
      <formula>ISERROR(J68)</formula>
    </cfRule>
  </conditionalFormatting>
  <conditionalFormatting sqref="J68">
    <cfRule type="containsErrors" dxfId="851" priority="896">
      <formula>ISERROR(J68)</formula>
    </cfRule>
  </conditionalFormatting>
  <conditionalFormatting sqref="J68">
    <cfRule type="containsErrors" dxfId="850" priority="895">
      <formula>ISERROR(J68)</formula>
    </cfRule>
  </conditionalFormatting>
  <conditionalFormatting sqref="J68">
    <cfRule type="cellIs" dxfId="849" priority="894" operator="equal">
      <formula>0</formula>
    </cfRule>
  </conditionalFormatting>
  <conditionalFormatting sqref="J68">
    <cfRule type="containsErrors" dxfId="848" priority="893">
      <formula>ISERROR(J68)</formula>
    </cfRule>
  </conditionalFormatting>
  <conditionalFormatting sqref="J68">
    <cfRule type="containsErrors" dxfId="847" priority="892">
      <formula>ISERROR(J68)</formula>
    </cfRule>
  </conditionalFormatting>
  <conditionalFormatting sqref="J68">
    <cfRule type="containsErrors" dxfId="846" priority="891">
      <formula>ISERROR(J68)</formula>
    </cfRule>
  </conditionalFormatting>
  <conditionalFormatting sqref="H81:J81">
    <cfRule type="containsErrors" dxfId="845" priority="796">
      <formula>ISERROR(H81)</formula>
    </cfRule>
  </conditionalFormatting>
  <conditionalFormatting sqref="H81:J81">
    <cfRule type="containsErrors" dxfId="844" priority="795">
      <formula>ISERROR(H81)</formula>
    </cfRule>
  </conditionalFormatting>
  <conditionalFormatting sqref="H81:J81">
    <cfRule type="containsErrors" dxfId="843" priority="794">
      <formula>ISERROR(H81)</formula>
    </cfRule>
  </conditionalFormatting>
  <conditionalFormatting sqref="H81:J81">
    <cfRule type="cellIs" dxfId="842" priority="793" operator="equal">
      <formula>0</formula>
    </cfRule>
  </conditionalFormatting>
  <conditionalFormatting sqref="H81:J81">
    <cfRule type="containsErrors" dxfId="841" priority="792">
      <formula>ISERROR(H81)</formula>
    </cfRule>
  </conditionalFormatting>
  <conditionalFormatting sqref="I74">
    <cfRule type="cellIs" dxfId="840" priority="790" operator="lessThan">
      <formula>0</formula>
    </cfRule>
    <cfRule type="cellIs" dxfId="839" priority="791" operator="greaterThanOrEqual">
      <formula>0</formula>
    </cfRule>
  </conditionalFormatting>
  <conditionalFormatting sqref="H76:J76">
    <cfRule type="cellIs" dxfId="838" priority="789" operator="equal">
      <formula>0</formula>
    </cfRule>
  </conditionalFormatting>
  <conditionalFormatting sqref="H76:J76">
    <cfRule type="containsErrors" dxfId="837" priority="788">
      <formula>ISERROR(H76)</formula>
    </cfRule>
  </conditionalFormatting>
  <conditionalFormatting sqref="H76:J76">
    <cfRule type="containsErrors" dxfId="836" priority="787">
      <formula>ISERROR(H76)</formula>
    </cfRule>
  </conditionalFormatting>
  <conditionalFormatting sqref="H76:J76">
    <cfRule type="containsErrors" dxfId="835" priority="786">
      <formula>ISERROR(H76)</formula>
    </cfRule>
  </conditionalFormatting>
  <conditionalFormatting sqref="H76:J76">
    <cfRule type="cellIs" dxfId="834" priority="785" operator="equal">
      <formula>0</formula>
    </cfRule>
  </conditionalFormatting>
  <conditionalFormatting sqref="H76:J76">
    <cfRule type="containsErrors" dxfId="833" priority="784">
      <formula>ISERROR(H76)</formula>
    </cfRule>
  </conditionalFormatting>
  <conditionalFormatting sqref="H76:J76">
    <cfRule type="containsErrors" dxfId="832" priority="783">
      <formula>ISERROR(H76)</formula>
    </cfRule>
  </conditionalFormatting>
  <conditionalFormatting sqref="H76:J76">
    <cfRule type="containsErrors" dxfId="831" priority="782">
      <formula>ISERROR(H76)</formula>
    </cfRule>
  </conditionalFormatting>
  <conditionalFormatting sqref="H76:J76">
    <cfRule type="containsErrors" dxfId="830" priority="769">
      <formula>ISERROR(H76)</formula>
    </cfRule>
  </conditionalFormatting>
  <conditionalFormatting sqref="H76:J76">
    <cfRule type="containsErrors" dxfId="829" priority="781">
      <formula>ISERROR(H76)</formula>
    </cfRule>
  </conditionalFormatting>
  <conditionalFormatting sqref="H76:J76">
    <cfRule type="containsErrors" dxfId="828" priority="780">
      <formula>ISERROR(H76)</formula>
    </cfRule>
  </conditionalFormatting>
  <conditionalFormatting sqref="H76:J76">
    <cfRule type="cellIs" dxfId="827" priority="779" operator="equal">
      <formula>0</formula>
    </cfRule>
  </conditionalFormatting>
  <conditionalFormatting sqref="H76:J76">
    <cfRule type="containsErrors" dxfId="826" priority="778">
      <formula>ISERROR(H76)</formula>
    </cfRule>
  </conditionalFormatting>
  <conditionalFormatting sqref="H76:J76">
    <cfRule type="containsErrors" dxfId="825" priority="777">
      <formula>ISERROR(H76)</formula>
    </cfRule>
  </conditionalFormatting>
  <conditionalFormatting sqref="H76:J76">
    <cfRule type="containsErrors" dxfId="824" priority="776">
      <formula>ISERROR(H76)</formula>
    </cfRule>
  </conditionalFormatting>
  <conditionalFormatting sqref="H76:J76">
    <cfRule type="containsErrors" dxfId="823" priority="775">
      <formula>ISERROR(H76)</formula>
    </cfRule>
  </conditionalFormatting>
  <conditionalFormatting sqref="H76:J76">
    <cfRule type="containsErrors" dxfId="822" priority="774">
      <formula>ISERROR(H76)</formula>
    </cfRule>
  </conditionalFormatting>
  <conditionalFormatting sqref="H76:J76">
    <cfRule type="cellIs" dxfId="821" priority="773" operator="equal">
      <formula>0</formula>
    </cfRule>
  </conditionalFormatting>
  <conditionalFormatting sqref="H76:J76">
    <cfRule type="containsErrors" dxfId="820" priority="772">
      <formula>ISERROR(H76)</formula>
    </cfRule>
  </conditionalFormatting>
  <conditionalFormatting sqref="H76:J76">
    <cfRule type="containsErrors" dxfId="819" priority="771">
      <formula>ISERROR(H76)</formula>
    </cfRule>
  </conditionalFormatting>
  <conditionalFormatting sqref="H76:J76">
    <cfRule type="containsErrors" dxfId="818" priority="770">
      <formula>ISERROR(H76)</formula>
    </cfRule>
  </conditionalFormatting>
  <conditionalFormatting sqref="H77:J79">
    <cfRule type="cellIs" dxfId="817" priority="768" operator="equal">
      <formula>0</formula>
    </cfRule>
  </conditionalFormatting>
  <conditionalFormatting sqref="H77:J79">
    <cfRule type="containsErrors" dxfId="816" priority="767">
      <formula>ISERROR(H77)</formula>
    </cfRule>
  </conditionalFormatting>
  <conditionalFormatting sqref="H77:J79">
    <cfRule type="containsErrors" dxfId="815" priority="766">
      <formula>ISERROR(H77)</formula>
    </cfRule>
  </conditionalFormatting>
  <conditionalFormatting sqref="H77:J79">
    <cfRule type="containsErrors" dxfId="814" priority="765">
      <formula>ISERROR(H77)</formula>
    </cfRule>
  </conditionalFormatting>
  <conditionalFormatting sqref="H77:J79">
    <cfRule type="cellIs" dxfId="813" priority="764" operator="equal">
      <formula>0</formula>
    </cfRule>
  </conditionalFormatting>
  <conditionalFormatting sqref="H77:J79">
    <cfRule type="containsErrors" dxfId="812" priority="763">
      <formula>ISERROR(H77)</formula>
    </cfRule>
  </conditionalFormatting>
  <conditionalFormatting sqref="H77:J79">
    <cfRule type="containsErrors" dxfId="811" priority="762">
      <formula>ISERROR(H77)</formula>
    </cfRule>
  </conditionalFormatting>
  <conditionalFormatting sqref="H77:J79">
    <cfRule type="containsErrors" dxfId="810" priority="761">
      <formula>ISERROR(H77)</formula>
    </cfRule>
  </conditionalFormatting>
  <conditionalFormatting sqref="H77:J79">
    <cfRule type="containsErrors" dxfId="809" priority="748">
      <formula>ISERROR(H77)</formula>
    </cfRule>
  </conditionalFormatting>
  <conditionalFormatting sqref="H77:J79">
    <cfRule type="containsErrors" dxfId="808" priority="760">
      <formula>ISERROR(H77)</formula>
    </cfRule>
  </conditionalFormatting>
  <conditionalFormatting sqref="H77:J79">
    <cfRule type="containsErrors" dxfId="807" priority="759">
      <formula>ISERROR(H77)</formula>
    </cfRule>
  </conditionalFormatting>
  <conditionalFormatting sqref="H77:J79">
    <cfRule type="cellIs" dxfId="806" priority="758" operator="equal">
      <formula>0</formula>
    </cfRule>
  </conditionalFormatting>
  <conditionalFormatting sqref="H77:J79">
    <cfRule type="containsErrors" dxfId="805" priority="757">
      <formula>ISERROR(H77)</formula>
    </cfRule>
  </conditionalFormatting>
  <conditionalFormatting sqref="H77:J79">
    <cfRule type="containsErrors" dxfId="804" priority="756">
      <formula>ISERROR(H77)</formula>
    </cfRule>
  </conditionalFormatting>
  <conditionalFormatting sqref="H77:J79">
    <cfRule type="containsErrors" dxfId="803" priority="755">
      <formula>ISERROR(H77)</formula>
    </cfRule>
  </conditionalFormatting>
  <conditionalFormatting sqref="H77:J79">
    <cfRule type="containsErrors" dxfId="802" priority="754">
      <formula>ISERROR(H77)</formula>
    </cfRule>
  </conditionalFormatting>
  <conditionalFormatting sqref="H77:J79">
    <cfRule type="containsErrors" dxfId="801" priority="753">
      <formula>ISERROR(H77)</formula>
    </cfRule>
  </conditionalFormatting>
  <conditionalFormatting sqref="H77:J79">
    <cfRule type="cellIs" dxfId="800" priority="752" operator="equal">
      <formula>0</formula>
    </cfRule>
  </conditionalFormatting>
  <conditionalFormatting sqref="H77:J79">
    <cfRule type="containsErrors" dxfId="799" priority="751">
      <formula>ISERROR(H77)</formula>
    </cfRule>
  </conditionalFormatting>
  <conditionalFormatting sqref="H77:J79">
    <cfRule type="containsErrors" dxfId="798" priority="750">
      <formula>ISERROR(H77)</formula>
    </cfRule>
  </conditionalFormatting>
  <conditionalFormatting sqref="H77:J79">
    <cfRule type="containsErrors" dxfId="797" priority="749">
      <formula>ISERROR(H77)</formula>
    </cfRule>
  </conditionalFormatting>
  <conditionalFormatting sqref="J80">
    <cfRule type="cellIs" dxfId="796" priority="747" operator="equal">
      <formula>0</formula>
    </cfRule>
  </conditionalFormatting>
  <conditionalFormatting sqref="J80">
    <cfRule type="containsErrors" dxfId="795" priority="746">
      <formula>ISERROR(J80)</formula>
    </cfRule>
  </conditionalFormatting>
  <conditionalFormatting sqref="J80">
    <cfRule type="containsErrors" dxfId="794" priority="745">
      <formula>ISERROR(J80)</formula>
    </cfRule>
  </conditionalFormatting>
  <conditionalFormatting sqref="J80">
    <cfRule type="containsErrors" dxfId="793" priority="744">
      <formula>ISERROR(J80)</formula>
    </cfRule>
  </conditionalFormatting>
  <conditionalFormatting sqref="J80">
    <cfRule type="cellIs" dxfId="792" priority="743" operator="equal">
      <formula>0</formula>
    </cfRule>
  </conditionalFormatting>
  <conditionalFormatting sqref="J80">
    <cfRule type="containsErrors" dxfId="791" priority="742">
      <formula>ISERROR(J80)</formula>
    </cfRule>
  </conditionalFormatting>
  <conditionalFormatting sqref="J80">
    <cfRule type="containsErrors" dxfId="790" priority="741">
      <formula>ISERROR(J80)</formula>
    </cfRule>
  </conditionalFormatting>
  <conditionalFormatting sqref="J80">
    <cfRule type="containsErrors" dxfId="789" priority="740">
      <formula>ISERROR(J80)</formula>
    </cfRule>
  </conditionalFormatting>
  <conditionalFormatting sqref="J80">
    <cfRule type="containsErrors" dxfId="788" priority="727">
      <formula>ISERROR(J80)</formula>
    </cfRule>
  </conditionalFormatting>
  <conditionalFormatting sqref="J80">
    <cfRule type="containsErrors" dxfId="787" priority="739">
      <formula>ISERROR(J80)</formula>
    </cfRule>
  </conditionalFormatting>
  <conditionalFormatting sqref="J80">
    <cfRule type="containsErrors" dxfId="786" priority="738">
      <formula>ISERROR(J80)</formula>
    </cfRule>
  </conditionalFormatting>
  <conditionalFormatting sqref="J80">
    <cfRule type="cellIs" dxfId="785" priority="737" operator="equal">
      <formula>0</formula>
    </cfRule>
  </conditionalFormatting>
  <conditionalFormatting sqref="J80">
    <cfRule type="containsErrors" dxfId="784" priority="736">
      <formula>ISERROR(J80)</formula>
    </cfRule>
  </conditionalFormatting>
  <conditionalFormatting sqref="J80">
    <cfRule type="containsErrors" dxfId="783" priority="735">
      <formula>ISERROR(J80)</formula>
    </cfRule>
  </conditionalFormatting>
  <conditionalFormatting sqref="J80">
    <cfRule type="containsErrors" dxfId="782" priority="734">
      <formula>ISERROR(J80)</formula>
    </cfRule>
  </conditionalFormatting>
  <conditionalFormatting sqref="J80">
    <cfRule type="containsErrors" dxfId="781" priority="733">
      <formula>ISERROR(J80)</formula>
    </cfRule>
  </conditionalFormatting>
  <conditionalFormatting sqref="J80">
    <cfRule type="containsErrors" dxfId="780" priority="732">
      <formula>ISERROR(J80)</formula>
    </cfRule>
  </conditionalFormatting>
  <conditionalFormatting sqref="J80">
    <cfRule type="cellIs" dxfId="779" priority="731" operator="equal">
      <formula>0</formula>
    </cfRule>
  </conditionalFormatting>
  <conditionalFormatting sqref="J80">
    <cfRule type="containsErrors" dxfId="778" priority="730">
      <formula>ISERROR(J80)</formula>
    </cfRule>
  </conditionalFormatting>
  <conditionalFormatting sqref="J80">
    <cfRule type="containsErrors" dxfId="777" priority="729">
      <formula>ISERROR(J80)</formula>
    </cfRule>
  </conditionalFormatting>
  <conditionalFormatting sqref="J80">
    <cfRule type="containsErrors" dxfId="776" priority="728">
      <formula>ISERROR(J80)</formula>
    </cfRule>
  </conditionalFormatting>
  <conditionalFormatting sqref="H93:J93">
    <cfRule type="containsErrors" dxfId="775" priority="633">
      <formula>ISERROR(H93)</formula>
    </cfRule>
  </conditionalFormatting>
  <conditionalFormatting sqref="H93:J93">
    <cfRule type="containsErrors" dxfId="774" priority="632">
      <formula>ISERROR(H93)</formula>
    </cfRule>
  </conditionalFormatting>
  <conditionalFormatting sqref="H93:J93">
    <cfRule type="containsErrors" dxfId="773" priority="631">
      <formula>ISERROR(H93)</formula>
    </cfRule>
  </conditionalFormatting>
  <conditionalFormatting sqref="H93:J93">
    <cfRule type="cellIs" dxfId="772" priority="630" operator="equal">
      <formula>0</formula>
    </cfRule>
  </conditionalFormatting>
  <conditionalFormatting sqref="H93:J93">
    <cfRule type="containsErrors" dxfId="771" priority="629">
      <formula>ISERROR(H93)</formula>
    </cfRule>
  </conditionalFormatting>
  <conditionalFormatting sqref="I86">
    <cfRule type="cellIs" dxfId="770" priority="627" operator="lessThan">
      <formula>0</formula>
    </cfRule>
    <cfRule type="cellIs" dxfId="769" priority="628" operator="greaterThanOrEqual">
      <formula>0</formula>
    </cfRule>
  </conditionalFormatting>
  <conditionalFormatting sqref="H88:J88">
    <cfRule type="cellIs" dxfId="768" priority="626" operator="equal">
      <formula>0</formula>
    </cfRule>
  </conditionalFormatting>
  <conditionalFormatting sqref="H88:J88">
    <cfRule type="containsErrors" dxfId="767" priority="625">
      <formula>ISERROR(H88)</formula>
    </cfRule>
  </conditionalFormatting>
  <conditionalFormatting sqref="H88:J88">
    <cfRule type="containsErrors" dxfId="766" priority="624">
      <formula>ISERROR(H88)</formula>
    </cfRule>
  </conditionalFormatting>
  <conditionalFormatting sqref="H88:J88">
    <cfRule type="containsErrors" dxfId="765" priority="623">
      <formula>ISERROR(H88)</formula>
    </cfRule>
  </conditionalFormatting>
  <conditionalFormatting sqref="H88:J88">
    <cfRule type="cellIs" dxfId="764" priority="622" operator="equal">
      <formula>0</formula>
    </cfRule>
  </conditionalFormatting>
  <conditionalFormatting sqref="H88:J88">
    <cfRule type="containsErrors" dxfId="763" priority="621">
      <formula>ISERROR(H88)</formula>
    </cfRule>
  </conditionalFormatting>
  <conditionalFormatting sqref="H88:J88">
    <cfRule type="containsErrors" dxfId="762" priority="620">
      <formula>ISERROR(H88)</formula>
    </cfRule>
  </conditionalFormatting>
  <conditionalFormatting sqref="H88:J88">
    <cfRule type="containsErrors" dxfId="761" priority="619">
      <formula>ISERROR(H88)</formula>
    </cfRule>
  </conditionalFormatting>
  <conditionalFormatting sqref="H88:J88">
    <cfRule type="containsErrors" dxfId="760" priority="606">
      <formula>ISERROR(H88)</formula>
    </cfRule>
  </conditionalFormatting>
  <conditionalFormatting sqref="H88:J88">
    <cfRule type="containsErrors" dxfId="759" priority="618">
      <formula>ISERROR(H88)</formula>
    </cfRule>
  </conditionalFormatting>
  <conditionalFormatting sqref="H88:J88">
    <cfRule type="containsErrors" dxfId="758" priority="617">
      <formula>ISERROR(H88)</formula>
    </cfRule>
  </conditionalFormatting>
  <conditionalFormatting sqref="H88:J88">
    <cfRule type="cellIs" dxfId="757" priority="616" operator="equal">
      <formula>0</formula>
    </cfRule>
  </conditionalFormatting>
  <conditionalFormatting sqref="H88:J88">
    <cfRule type="containsErrors" dxfId="756" priority="615">
      <formula>ISERROR(H88)</formula>
    </cfRule>
  </conditionalFormatting>
  <conditionalFormatting sqref="H88:J88">
    <cfRule type="containsErrors" dxfId="755" priority="614">
      <formula>ISERROR(H88)</formula>
    </cfRule>
  </conditionalFormatting>
  <conditionalFormatting sqref="H88:J88">
    <cfRule type="containsErrors" dxfId="754" priority="613">
      <formula>ISERROR(H88)</formula>
    </cfRule>
  </conditionalFormatting>
  <conditionalFormatting sqref="H88:J88">
    <cfRule type="containsErrors" dxfId="753" priority="612">
      <formula>ISERROR(H88)</formula>
    </cfRule>
  </conditionalFormatting>
  <conditionalFormatting sqref="H88:J88">
    <cfRule type="containsErrors" dxfId="752" priority="611">
      <formula>ISERROR(H88)</formula>
    </cfRule>
  </conditionalFormatting>
  <conditionalFormatting sqref="H88:J88">
    <cfRule type="cellIs" dxfId="751" priority="610" operator="equal">
      <formula>0</formula>
    </cfRule>
  </conditionalFormatting>
  <conditionalFormatting sqref="H88:J88">
    <cfRule type="containsErrors" dxfId="750" priority="609">
      <formula>ISERROR(H88)</formula>
    </cfRule>
  </conditionalFormatting>
  <conditionalFormatting sqref="H88:J88">
    <cfRule type="containsErrors" dxfId="749" priority="608">
      <formula>ISERROR(H88)</formula>
    </cfRule>
  </conditionalFormatting>
  <conditionalFormatting sqref="H88:J88">
    <cfRule type="containsErrors" dxfId="748" priority="607">
      <formula>ISERROR(H88)</formula>
    </cfRule>
  </conditionalFormatting>
  <conditionalFormatting sqref="H89:J91">
    <cfRule type="cellIs" dxfId="747" priority="605" operator="equal">
      <formula>0</formula>
    </cfRule>
  </conditionalFormatting>
  <conditionalFormatting sqref="H89:J91">
    <cfRule type="containsErrors" dxfId="746" priority="604">
      <formula>ISERROR(H89)</formula>
    </cfRule>
  </conditionalFormatting>
  <conditionalFormatting sqref="H89:J91">
    <cfRule type="containsErrors" dxfId="745" priority="603">
      <formula>ISERROR(H89)</formula>
    </cfRule>
  </conditionalFormatting>
  <conditionalFormatting sqref="H89:J91">
    <cfRule type="containsErrors" dxfId="744" priority="602">
      <formula>ISERROR(H89)</formula>
    </cfRule>
  </conditionalFormatting>
  <conditionalFormatting sqref="H89:J91">
    <cfRule type="cellIs" dxfId="743" priority="601" operator="equal">
      <formula>0</formula>
    </cfRule>
  </conditionalFormatting>
  <conditionalFormatting sqref="H89:J91">
    <cfRule type="containsErrors" dxfId="742" priority="600">
      <formula>ISERROR(H89)</formula>
    </cfRule>
  </conditionalFormatting>
  <conditionalFormatting sqref="H89:J91">
    <cfRule type="containsErrors" dxfId="741" priority="599">
      <formula>ISERROR(H89)</formula>
    </cfRule>
  </conditionalFormatting>
  <conditionalFormatting sqref="H89:J91">
    <cfRule type="containsErrors" dxfId="740" priority="598">
      <formula>ISERROR(H89)</formula>
    </cfRule>
  </conditionalFormatting>
  <conditionalFormatting sqref="H89:J91">
    <cfRule type="containsErrors" dxfId="739" priority="585">
      <formula>ISERROR(H89)</formula>
    </cfRule>
  </conditionalFormatting>
  <conditionalFormatting sqref="H89:J91">
    <cfRule type="containsErrors" dxfId="738" priority="597">
      <formula>ISERROR(H89)</formula>
    </cfRule>
  </conditionalFormatting>
  <conditionalFormatting sqref="H89:J91">
    <cfRule type="containsErrors" dxfId="737" priority="596">
      <formula>ISERROR(H89)</formula>
    </cfRule>
  </conditionalFormatting>
  <conditionalFormatting sqref="H89:J91">
    <cfRule type="cellIs" dxfId="736" priority="595" operator="equal">
      <formula>0</formula>
    </cfRule>
  </conditionalFormatting>
  <conditionalFormatting sqref="H89:J91">
    <cfRule type="containsErrors" dxfId="735" priority="594">
      <formula>ISERROR(H89)</formula>
    </cfRule>
  </conditionalFormatting>
  <conditionalFormatting sqref="H89:J91">
    <cfRule type="containsErrors" dxfId="734" priority="593">
      <formula>ISERROR(H89)</formula>
    </cfRule>
  </conditionalFormatting>
  <conditionalFormatting sqref="H89:J91">
    <cfRule type="containsErrors" dxfId="733" priority="592">
      <formula>ISERROR(H89)</formula>
    </cfRule>
  </conditionalFormatting>
  <conditionalFormatting sqref="H89:J91">
    <cfRule type="containsErrors" dxfId="732" priority="591">
      <formula>ISERROR(H89)</formula>
    </cfRule>
  </conditionalFormatting>
  <conditionalFormatting sqref="H89:J91">
    <cfRule type="containsErrors" dxfId="731" priority="590">
      <formula>ISERROR(H89)</formula>
    </cfRule>
  </conditionalFormatting>
  <conditionalFormatting sqref="H89:J91">
    <cfRule type="cellIs" dxfId="730" priority="589" operator="equal">
      <formula>0</formula>
    </cfRule>
  </conditionalFormatting>
  <conditionalFormatting sqref="H89:J91">
    <cfRule type="containsErrors" dxfId="729" priority="588">
      <formula>ISERROR(H89)</formula>
    </cfRule>
  </conditionalFormatting>
  <conditionalFormatting sqref="H89:J91">
    <cfRule type="containsErrors" dxfId="728" priority="587">
      <formula>ISERROR(H89)</formula>
    </cfRule>
  </conditionalFormatting>
  <conditionalFormatting sqref="H89:J91">
    <cfRule type="containsErrors" dxfId="727" priority="586">
      <formula>ISERROR(H89)</formula>
    </cfRule>
  </conditionalFormatting>
  <conditionalFormatting sqref="J92">
    <cfRule type="cellIs" dxfId="726" priority="584" operator="equal">
      <formula>0</formula>
    </cfRule>
  </conditionalFormatting>
  <conditionalFormatting sqref="J92">
    <cfRule type="containsErrors" dxfId="725" priority="583">
      <formula>ISERROR(J92)</formula>
    </cfRule>
  </conditionalFormatting>
  <conditionalFormatting sqref="J92">
    <cfRule type="containsErrors" dxfId="724" priority="582">
      <formula>ISERROR(J92)</formula>
    </cfRule>
  </conditionalFormatting>
  <conditionalFormatting sqref="J92">
    <cfRule type="containsErrors" dxfId="723" priority="581">
      <formula>ISERROR(J92)</formula>
    </cfRule>
  </conditionalFormatting>
  <conditionalFormatting sqref="J92">
    <cfRule type="cellIs" dxfId="722" priority="580" operator="equal">
      <formula>0</formula>
    </cfRule>
  </conditionalFormatting>
  <conditionalFormatting sqref="J92">
    <cfRule type="containsErrors" dxfId="721" priority="579">
      <formula>ISERROR(J92)</formula>
    </cfRule>
  </conditionalFormatting>
  <conditionalFormatting sqref="J92">
    <cfRule type="containsErrors" dxfId="720" priority="578">
      <formula>ISERROR(J92)</formula>
    </cfRule>
  </conditionalFormatting>
  <conditionalFormatting sqref="J92">
    <cfRule type="containsErrors" dxfId="719" priority="577">
      <formula>ISERROR(J92)</formula>
    </cfRule>
  </conditionalFormatting>
  <conditionalFormatting sqref="J92">
    <cfRule type="containsErrors" dxfId="718" priority="564">
      <formula>ISERROR(J92)</formula>
    </cfRule>
  </conditionalFormatting>
  <conditionalFormatting sqref="J92">
    <cfRule type="containsErrors" dxfId="717" priority="576">
      <formula>ISERROR(J92)</formula>
    </cfRule>
  </conditionalFormatting>
  <conditionalFormatting sqref="J92">
    <cfRule type="containsErrors" dxfId="716" priority="575">
      <formula>ISERROR(J92)</formula>
    </cfRule>
  </conditionalFormatting>
  <conditionalFormatting sqref="J92">
    <cfRule type="cellIs" dxfId="715" priority="574" operator="equal">
      <formula>0</formula>
    </cfRule>
  </conditionalFormatting>
  <conditionalFormatting sqref="J92">
    <cfRule type="containsErrors" dxfId="714" priority="573">
      <formula>ISERROR(J92)</formula>
    </cfRule>
  </conditionalFormatting>
  <conditionalFormatting sqref="J92">
    <cfRule type="containsErrors" dxfId="713" priority="572">
      <formula>ISERROR(J92)</formula>
    </cfRule>
  </conditionalFormatting>
  <conditionalFormatting sqref="J92">
    <cfRule type="containsErrors" dxfId="712" priority="571">
      <formula>ISERROR(J92)</formula>
    </cfRule>
  </conditionalFormatting>
  <conditionalFormatting sqref="J92">
    <cfRule type="containsErrors" dxfId="711" priority="570">
      <formula>ISERROR(J92)</formula>
    </cfRule>
  </conditionalFormatting>
  <conditionalFormatting sqref="J92">
    <cfRule type="containsErrors" dxfId="710" priority="569">
      <formula>ISERROR(J92)</formula>
    </cfRule>
  </conditionalFormatting>
  <conditionalFormatting sqref="J92">
    <cfRule type="cellIs" dxfId="709" priority="568" operator="equal">
      <formula>0</formula>
    </cfRule>
  </conditionalFormatting>
  <conditionalFormatting sqref="J92">
    <cfRule type="containsErrors" dxfId="708" priority="567">
      <formula>ISERROR(J92)</formula>
    </cfRule>
  </conditionalFormatting>
  <conditionalFormatting sqref="J92">
    <cfRule type="containsErrors" dxfId="707" priority="566">
      <formula>ISERROR(J92)</formula>
    </cfRule>
  </conditionalFormatting>
  <conditionalFormatting sqref="J92">
    <cfRule type="containsErrors" dxfId="706" priority="565">
      <formula>ISERROR(J92)</formula>
    </cfRule>
  </conditionalFormatting>
  <conditionalFormatting sqref="F62:F69">
    <cfRule type="cellIs" dxfId="705" priority="545" operator="equal">
      <formula>0</formula>
    </cfRule>
  </conditionalFormatting>
  <conditionalFormatting sqref="F62:F69">
    <cfRule type="containsErrors" dxfId="704" priority="544">
      <formula>ISERROR(F62)</formula>
    </cfRule>
  </conditionalFormatting>
  <conditionalFormatting sqref="E69">
    <cfRule type="cellIs" dxfId="703" priority="543" operator="equal">
      <formula>0</formula>
    </cfRule>
  </conditionalFormatting>
  <conditionalFormatting sqref="D69">
    <cfRule type="cellIs" dxfId="702" priority="542" operator="equal">
      <formula>0</formula>
    </cfRule>
  </conditionalFormatting>
  <conditionalFormatting sqref="D69">
    <cfRule type="containsErrors" dxfId="701" priority="541">
      <formula>ISERROR(D69)</formula>
    </cfRule>
  </conditionalFormatting>
  <conditionalFormatting sqref="F68:F69">
    <cfRule type="containsErrors" dxfId="700" priority="540">
      <formula>ISERROR(F68)</formula>
    </cfRule>
  </conditionalFormatting>
  <conditionalFormatting sqref="F69">
    <cfRule type="containsErrors" dxfId="699" priority="539">
      <formula>ISERROR(F69)</formula>
    </cfRule>
  </conditionalFormatting>
  <conditionalFormatting sqref="F62:F69">
    <cfRule type="containsErrors" dxfId="698" priority="538">
      <formula>ISERROR(F62)</formula>
    </cfRule>
  </conditionalFormatting>
  <conditionalFormatting sqref="F68:F69">
    <cfRule type="cellIs" dxfId="697" priority="537" operator="equal">
      <formula>0</formula>
    </cfRule>
  </conditionalFormatting>
  <conditionalFormatting sqref="F68:F69">
    <cfRule type="containsErrors" dxfId="696" priority="536">
      <formula>ISERROR(F68)</formula>
    </cfRule>
  </conditionalFormatting>
  <conditionalFormatting sqref="F68">
    <cfRule type="containsErrors" dxfId="695" priority="535">
      <formula>ISERROR(F68)</formula>
    </cfRule>
  </conditionalFormatting>
  <conditionalFormatting sqref="F63:F68">
    <cfRule type="containsErrors" dxfId="694" priority="534">
      <formula>ISERROR(F63)</formula>
    </cfRule>
  </conditionalFormatting>
  <conditionalFormatting sqref="F63:F68">
    <cfRule type="cellIs" dxfId="693" priority="533" operator="equal">
      <formula>0</formula>
    </cfRule>
  </conditionalFormatting>
  <conditionalFormatting sqref="F63:F68">
    <cfRule type="containsErrors" dxfId="692" priority="532">
      <formula>ISERROR(F63)</formula>
    </cfRule>
  </conditionalFormatting>
  <conditionalFormatting sqref="F63:F68">
    <cfRule type="containsErrors" dxfId="691" priority="531">
      <formula>ISERROR(F63)</formula>
    </cfRule>
  </conditionalFormatting>
  <conditionalFormatting sqref="F63:F68">
    <cfRule type="containsErrors" dxfId="690" priority="530">
      <formula>ISERROR(F63)</formula>
    </cfRule>
  </conditionalFormatting>
  <conditionalFormatting sqref="C69">
    <cfRule type="cellIs" dxfId="689" priority="529" operator="equal">
      <formula>0</formula>
    </cfRule>
  </conditionalFormatting>
  <conditionalFormatting sqref="F62:F69">
    <cfRule type="containsErrors" dxfId="688" priority="499">
      <formula>ISERROR(F62)</formula>
    </cfRule>
  </conditionalFormatting>
  <conditionalFormatting sqref="D62:D67">
    <cfRule type="containsErrors" dxfId="687" priority="528">
      <formula>ISERROR(D62)</formula>
    </cfRule>
  </conditionalFormatting>
  <conditionalFormatting sqref="D62:D67">
    <cfRule type="containsErrors" dxfId="686" priority="526">
      <formula>ISERROR(D62)</formula>
    </cfRule>
    <cfRule type="containsErrors" dxfId="685" priority="527">
      <formula>ISERROR(D62)</formula>
    </cfRule>
  </conditionalFormatting>
  <conditionalFormatting sqref="D68">
    <cfRule type="cellIs" dxfId="684" priority="521" operator="equal">
      <formula>0</formula>
    </cfRule>
    <cfRule type="containsErrors" dxfId="683" priority="524">
      <formula>ISERROR(D68)</formula>
    </cfRule>
    <cfRule type="containsErrors" dxfId="682" priority="525">
      <formula>ISERROR(D68)</formula>
    </cfRule>
  </conditionalFormatting>
  <conditionalFormatting sqref="D68">
    <cfRule type="cellIs" dxfId="681" priority="523" operator="equal">
      <formula>0</formula>
    </cfRule>
  </conditionalFormatting>
  <conditionalFormatting sqref="D68">
    <cfRule type="containsErrors" dxfId="680" priority="522">
      <formula>ISERROR(D68)</formula>
    </cfRule>
  </conditionalFormatting>
  <conditionalFormatting sqref="D62:D68">
    <cfRule type="containsErrors" dxfId="679" priority="520">
      <formula>ISERROR(D62)</formula>
    </cfRule>
  </conditionalFormatting>
  <conditionalFormatting sqref="F68">
    <cfRule type="containsErrors" dxfId="678" priority="519">
      <formula>ISERROR(F68)</formula>
    </cfRule>
  </conditionalFormatting>
  <conditionalFormatting sqref="F62:F69">
    <cfRule type="containsErrors" dxfId="677" priority="518">
      <formula>ISERROR(F62)</formula>
    </cfRule>
  </conditionalFormatting>
  <conditionalFormatting sqref="F68">
    <cfRule type="cellIs" dxfId="676" priority="517" operator="equal">
      <formula>0</formula>
    </cfRule>
  </conditionalFormatting>
  <conditionalFormatting sqref="F68">
    <cfRule type="containsErrors" dxfId="675" priority="516">
      <formula>ISERROR(F68)</formula>
    </cfRule>
  </conditionalFormatting>
  <conditionalFormatting sqref="F68">
    <cfRule type="containsErrors" dxfId="674" priority="515">
      <formula>ISERROR(F68)</formula>
    </cfRule>
  </conditionalFormatting>
  <conditionalFormatting sqref="F63:F68">
    <cfRule type="containsErrors" dxfId="673" priority="514">
      <formula>ISERROR(F63)</formula>
    </cfRule>
  </conditionalFormatting>
  <conditionalFormatting sqref="F63:F68">
    <cfRule type="cellIs" dxfId="672" priority="513" operator="equal">
      <formula>0</formula>
    </cfRule>
  </conditionalFormatting>
  <conditionalFormatting sqref="F63:F68">
    <cfRule type="containsErrors" dxfId="671" priority="512">
      <formula>ISERROR(F63)</formula>
    </cfRule>
  </conditionalFormatting>
  <conditionalFormatting sqref="F63:F68">
    <cfRule type="containsErrors" dxfId="670" priority="511">
      <formula>ISERROR(F63)</formula>
    </cfRule>
  </conditionalFormatting>
  <conditionalFormatting sqref="F63:F68">
    <cfRule type="containsErrors" dxfId="669" priority="510">
      <formula>ISERROR(F63)</formula>
    </cfRule>
  </conditionalFormatting>
  <conditionalFormatting sqref="F68">
    <cfRule type="containsErrors" dxfId="668" priority="509">
      <formula>ISERROR(F68)</formula>
    </cfRule>
  </conditionalFormatting>
  <conditionalFormatting sqref="F62:F69">
    <cfRule type="containsErrors" dxfId="667" priority="508">
      <formula>ISERROR(F62)</formula>
    </cfRule>
  </conditionalFormatting>
  <conditionalFormatting sqref="F68">
    <cfRule type="cellIs" dxfId="666" priority="507" operator="equal">
      <formula>0</formula>
    </cfRule>
  </conditionalFormatting>
  <conditionalFormatting sqref="F68">
    <cfRule type="containsErrors" dxfId="665" priority="506">
      <formula>ISERROR(F68)</formula>
    </cfRule>
  </conditionalFormatting>
  <conditionalFormatting sqref="F68">
    <cfRule type="containsErrors" dxfId="664" priority="505">
      <formula>ISERROR(F68)</formula>
    </cfRule>
  </conditionalFormatting>
  <conditionalFormatting sqref="F63:F68">
    <cfRule type="containsErrors" dxfId="663" priority="504">
      <formula>ISERROR(F63)</formula>
    </cfRule>
  </conditionalFormatting>
  <conditionalFormatting sqref="F63:F68">
    <cfRule type="cellIs" dxfId="662" priority="503" operator="equal">
      <formula>0</formula>
    </cfRule>
  </conditionalFormatting>
  <conditionalFormatting sqref="F63:F68">
    <cfRule type="containsErrors" dxfId="661" priority="502">
      <formula>ISERROR(F63)</formula>
    </cfRule>
  </conditionalFormatting>
  <conditionalFormatting sqref="F63:F68">
    <cfRule type="containsErrors" dxfId="660" priority="501">
      <formula>ISERROR(F63)</formula>
    </cfRule>
  </conditionalFormatting>
  <conditionalFormatting sqref="F63:F68">
    <cfRule type="containsErrors" dxfId="659" priority="500">
      <formula>ISERROR(F63)</formula>
    </cfRule>
  </conditionalFormatting>
  <conditionalFormatting sqref="F67">
    <cfRule type="cellIs" dxfId="658" priority="498" operator="equal">
      <formula>0</formula>
    </cfRule>
  </conditionalFormatting>
  <conditionalFormatting sqref="F67">
    <cfRule type="containsErrors" dxfId="657" priority="497">
      <formula>ISERROR(F67)</formula>
    </cfRule>
  </conditionalFormatting>
  <conditionalFormatting sqref="F67">
    <cfRule type="containsErrors" dxfId="656" priority="496">
      <formula>ISERROR(F67)</formula>
    </cfRule>
  </conditionalFormatting>
  <conditionalFormatting sqref="F67">
    <cfRule type="containsErrors" dxfId="655" priority="495">
      <formula>ISERROR(F67)</formula>
    </cfRule>
  </conditionalFormatting>
  <conditionalFormatting sqref="G62">
    <cfRule type="cellIs" dxfId="654" priority="494" operator="equal">
      <formula>0</formula>
    </cfRule>
  </conditionalFormatting>
  <conditionalFormatting sqref="G62 G67">
    <cfRule type="containsErrors" dxfId="653" priority="493">
      <formula>ISERROR(G62)</formula>
    </cfRule>
  </conditionalFormatting>
  <conditionalFormatting sqref="G62">
    <cfRule type="containsErrors" dxfId="652" priority="492">
      <formula>ISERROR(G62)</formula>
    </cfRule>
  </conditionalFormatting>
  <conditionalFormatting sqref="G67">
    <cfRule type="containsErrors" dxfId="651" priority="491">
      <formula>ISERROR(G67)</formula>
    </cfRule>
  </conditionalFormatting>
  <conditionalFormatting sqref="G67">
    <cfRule type="cellIs" dxfId="650" priority="490" operator="equal">
      <formula>0</formula>
    </cfRule>
  </conditionalFormatting>
  <conditionalFormatting sqref="G67">
    <cfRule type="containsErrors" dxfId="649" priority="489">
      <formula>ISERROR(G67)</formula>
    </cfRule>
  </conditionalFormatting>
  <conditionalFormatting sqref="G67">
    <cfRule type="containsErrors" dxfId="648" priority="488">
      <formula>ISERROR(G67)</formula>
    </cfRule>
  </conditionalFormatting>
  <conditionalFormatting sqref="G67">
    <cfRule type="containsErrors" dxfId="647" priority="487">
      <formula>ISERROR(G67)</formula>
    </cfRule>
  </conditionalFormatting>
  <conditionalFormatting sqref="G62 G67">
    <cfRule type="containsErrors" dxfId="646" priority="474">
      <formula>ISERROR(G62)</formula>
    </cfRule>
  </conditionalFormatting>
  <conditionalFormatting sqref="G62">
    <cfRule type="containsErrors" dxfId="645" priority="486">
      <formula>ISERROR(G62)</formula>
    </cfRule>
  </conditionalFormatting>
  <conditionalFormatting sqref="G67">
    <cfRule type="containsErrors" dxfId="644" priority="485">
      <formula>ISERROR(G67)</formula>
    </cfRule>
  </conditionalFormatting>
  <conditionalFormatting sqref="G67">
    <cfRule type="cellIs" dxfId="643" priority="484" operator="equal">
      <formula>0</formula>
    </cfRule>
  </conditionalFormatting>
  <conditionalFormatting sqref="G67">
    <cfRule type="containsErrors" dxfId="642" priority="483">
      <formula>ISERROR(G67)</formula>
    </cfRule>
  </conditionalFormatting>
  <conditionalFormatting sqref="G67">
    <cfRule type="containsErrors" dxfId="641" priority="482">
      <formula>ISERROR(G67)</formula>
    </cfRule>
  </conditionalFormatting>
  <conditionalFormatting sqref="G67">
    <cfRule type="containsErrors" dxfId="640" priority="481">
      <formula>ISERROR(G67)</formula>
    </cfRule>
  </conditionalFormatting>
  <conditionalFormatting sqref="G62">
    <cfRule type="containsErrors" dxfId="639" priority="480">
      <formula>ISERROR(G62)</formula>
    </cfRule>
  </conditionalFormatting>
  <conditionalFormatting sqref="G67">
    <cfRule type="containsErrors" dxfId="638" priority="479">
      <formula>ISERROR(G67)</formula>
    </cfRule>
  </conditionalFormatting>
  <conditionalFormatting sqref="G67">
    <cfRule type="cellIs" dxfId="637" priority="478" operator="equal">
      <formula>0</formula>
    </cfRule>
  </conditionalFormatting>
  <conditionalFormatting sqref="G67">
    <cfRule type="containsErrors" dxfId="636" priority="477">
      <formula>ISERROR(G67)</formula>
    </cfRule>
  </conditionalFormatting>
  <conditionalFormatting sqref="G67">
    <cfRule type="containsErrors" dxfId="635" priority="476">
      <formula>ISERROR(G67)</formula>
    </cfRule>
  </conditionalFormatting>
  <conditionalFormatting sqref="G67">
    <cfRule type="containsErrors" dxfId="634" priority="475">
      <formula>ISERROR(G67)</formula>
    </cfRule>
  </conditionalFormatting>
  <conditionalFormatting sqref="G67">
    <cfRule type="cellIs" dxfId="633" priority="473" operator="equal">
      <formula>0</formula>
    </cfRule>
  </conditionalFormatting>
  <conditionalFormatting sqref="G67">
    <cfRule type="containsErrors" dxfId="632" priority="472">
      <formula>ISERROR(G67)</formula>
    </cfRule>
  </conditionalFormatting>
  <conditionalFormatting sqref="G67">
    <cfRule type="containsErrors" dxfId="631" priority="471">
      <formula>ISERROR(G67)</formula>
    </cfRule>
  </conditionalFormatting>
  <conditionalFormatting sqref="G67">
    <cfRule type="containsErrors" dxfId="630" priority="470">
      <formula>ISERROR(G67)</formula>
    </cfRule>
  </conditionalFormatting>
  <conditionalFormatting sqref="G69">
    <cfRule type="containsErrors" dxfId="629" priority="469">
      <formula>ISERROR(G69)</formula>
    </cfRule>
  </conditionalFormatting>
  <conditionalFormatting sqref="G69">
    <cfRule type="containsErrors" dxfId="628" priority="468">
      <formula>ISERROR(G69)</formula>
    </cfRule>
  </conditionalFormatting>
  <conditionalFormatting sqref="G69">
    <cfRule type="containsErrors" dxfId="627" priority="467">
      <formula>ISERROR(G69)</formula>
    </cfRule>
  </conditionalFormatting>
  <conditionalFormatting sqref="G69">
    <cfRule type="cellIs" dxfId="626" priority="466" operator="equal">
      <formula>0</formula>
    </cfRule>
  </conditionalFormatting>
  <conditionalFormatting sqref="G69">
    <cfRule type="containsErrors" dxfId="625" priority="465">
      <formula>ISERROR(G69)</formula>
    </cfRule>
  </conditionalFormatting>
  <conditionalFormatting sqref="F74:F81">
    <cfRule type="cellIs" dxfId="624" priority="464" operator="equal">
      <formula>0</formula>
    </cfRule>
  </conditionalFormatting>
  <conditionalFormatting sqref="F74:F81">
    <cfRule type="containsErrors" dxfId="623" priority="463">
      <formula>ISERROR(F74)</formula>
    </cfRule>
  </conditionalFormatting>
  <conditionalFormatting sqref="E81">
    <cfRule type="cellIs" dxfId="622" priority="462" operator="equal">
      <formula>0</formula>
    </cfRule>
  </conditionalFormatting>
  <conditionalFormatting sqref="D81">
    <cfRule type="cellIs" dxfId="621" priority="461" operator="equal">
      <formula>0</formula>
    </cfRule>
  </conditionalFormatting>
  <conditionalFormatting sqref="D81">
    <cfRule type="containsErrors" dxfId="620" priority="460">
      <formula>ISERROR(D81)</formula>
    </cfRule>
  </conditionalFormatting>
  <conditionalFormatting sqref="F80:F81">
    <cfRule type="containsErrors" dxfId="619" priority="459">
      <formula>ISERROR(F80)</formula>
    </cfRule>
  </conditionalFormatting>
  <conditionalFormatting sqref="F81">
    <cfRule type="containsErrors" dxfId="618" priority="458">
      <formula>ISERROR(F81)</formula>
    </cfRule>
  </conditionalFormatting>
  <conditionalFormatting sqref="F74:F81">
    <cfRule type="containsErrors" dxfId="617" priority="457">
      <formula>ISERROR(F74)</formula>
    </cfRule>
  </conditionalFormatting>
  <conditionalFormatting sqref="F80:F81">
    <cfRule type="cellIs" dxfId="616" priority="456" operator="equal">
      <formula>0</formula>
    </cfRule>
  </conditionalFormatting>
  <conditionalFormatting sqref="F80:F81">
    <cfRule type="containsErrors" dxfId="615" priority="455">
      <formula>ISERROR(F80)</formula>
    </cfRule>
  </conditionalFormatting>
  <conditionalFormatting sqref="F80">
    <cfRule type="containsErrors" dxfId="614" priority="454">
      <formula>ISERROR(F80)</formula>
    </cfRule>
  </conditionalFormatting>
  <conditionalFormatting sqref="F75:F80">
    <cfRule type="containsErrors" dxfId="613" priority="453">
      <formula>ISERROR(F75)</formula>
    </cfRule>
  </conditionalFormatting>
  <conditionalFormatting sqref="F75:F80">
    <cfRule type="cellIs" dxfId="612" priority="452" operator="equal">
      <formula>0</formula>
    </cfRule>
  </conditionalFormatting>
  <conditionalFormatting sqref="F75:F80">
    <cfRule type="containsErrors" dxfId="611" priority="451">
      <formula>ISERROR(F75)</formula>
    </cfRule>
  </conditionalFormatting>
  <conditionalFormatting sqref="F75:F80">
    <cfRule type="containsErrors" dxfId="610" priority="450">
      <formula>ISERROR(F75)</formula>
    </cfRule>
  </conditionalFormatting>
  <conditionalFormatting sqref="F75:F80">
    <cfRule type="containsErrors" dxfId="609" priority="449">
      <formula>ISERROR(F75)</formula>
    </cfRule>
  </conditionalFormatting>
  <conditionalFormatting sqref="C81">
    <cfRule type="cellIs" dxfId="608" priority="448" operator="equal">
      <formula>0</formula>
    </cfRule>
  </conditionalFormatting>
  <conditionalFormatting sqref="F74:F81">
    <cfRule type="containsErrors" dxfId="607" priority="418">
      <formula>ISERROR(F74)</formula>
    </cfRule>
  </conditionalFormatting>
  <conditionalFormatting sqref="D74:D79">
    <cfRule type="containsErrors" dxfId="606" priority="447">
      <formula>ISERROR(D74)</formula>
    </cfRule>
  </conditionalFormatting>
  <conditionalFormatting sqref="D74:D79">
    <cfRule type="containsErrors" dxfId="605" priority="445">
      <formula>ISERROR(D74)</formula>
    </cfRule>
    <cfRule type="containsErrors" dxfId="604" priority="446">
      <formula>ISERROR(D74)</formula>
    </cfRule>
  </conditionalFormatting>
  <conditionalFormatting sqref="D80">
    <cfRule type="cellIs" dxfId="603" priority="440" operator="equal">
      <formula>0</formula>
    </cfRule>
    <cfRule type="containsErrors" dxfId="602" priority="443">
      <formula>ISERROR(D80)</formula>
    </cfRule>
    <cfRule type="containsErrors" dxfId="601" priority="444">
      <formula>ISERROR(D80)</formula>
    </cfRule>
  </conditionalFormatting>
  <conditionalFormatting sqref="D80">
    <cfRule type="cellIs" dxfId="600" priority="442" operator="equal">
      <formula>0</formula>
    </cfRule>
  </conditionalFormatting>
  <conditionalFormatting sqref="D80">
    <cfRule type="containsErrors" dxfId="599" priority="441">
      <formula>ISERROR(D80)</formula>
    </cfRule>
  </conditionalFormatting>
  <conditionalFormatting sqref="D74:D80">
    <cfRule type="containsErrors" dxfId="598" priority="439">
      <formula>ISERROR(D74)</formula>
    </cfRule>
  </conditionalFormatting>
  <conditionalFormatting sqref="F80">
    <cfRule type="containsErrors" dxfId="597" priority="438">
      <formula>ISERROR(F80)</formula>
    </cfRule>
  </conditionalFormatting>
  <conditionalFormatting sqref="F74:F81">
    <cfRule type="containsErrors" dxfId="596" priority="437">
      <formula>ISERROR(F74)</formula>
    </cfRule>
  </conditionalFormatting>
  <conditionalFormatting sqref="F80">
    <cfRule type="cellIs" dxfId="595" priority="436" operator="equal">
      <formula>0</formula>
    </cfRule>
  </conditionalFormatting>
  <conditionalFormatting sqref="F80">
    <cfRule type="containsErrors" dxfId="594" priority="435">
      <formula>ISERROR(F80)</formula>
    </cfRule>
  </conditionalFormatting>
  <conditionalFormatting sqref="F80">
    <cfRule type="containsErrors" dxfId="593" priority="434">
      <formula>ISERROR(F80)</formula>
    </cfRule>
  </conditionalFormatting>
  <conditionalFormatting sqref="F75:F80">
    <cfRule type="containsErrors" dxfId="592" priority="433">
      <formula>ISERROR(F75)</formula>
    </cfRule>
  </conditionalFormatting>
  <conditionalFormatting sqref="F75:F80">
    <cfRule type="cellIs" dxfId="591" priority="432" operator="equal">
      <formula>0</formula>
    </cfRule>
  </conditionalFormatting>
  <conditionalFormatting sqref="F75:F80">
    <cfRule type="containsErrors" dxfId="590" priority="431">
      <formula>ISERROR(F75)</formula>
    </cfRule>
  </conditionalFormatting>
  <conditionalFormatting sqref="F75:F80">
    <cfRule type="containsErrors" dxfId="589" priority="430">
      <formula>ISERROR(F75)</formula>
    </cfRule>
  </conditionalFormatting>
  <conditionalFormatting sqref="F75:F80">
    <cfRule type="containsErrors" dxfId="588" priority="429">
      <formula>ISERROR(F75)</formula>
    </cfRule>
  </conditionalFormatting>
  <conditionalFormatting sqref="F80">
    <cfRule type="containsErrors" dxfId="587" priority="428">
      <formula>ISERROR(F80)</formula>
    </cfRule>
  </conditionalFormatting>
  <conditionalFormatting sqref="F74:F81">
    <cfRule type="containsErrors" dxfId="586" priority="427">
      <formula>ISERROR(F74)</formula>
    </cfRule>
  </conditionalFormatting>
  <conditionalFormatting sqref="F80">
    <cfRule type="cellIs" dxfId="585" priority="426" operator="equal">
      <formula>0</formula>
    </cfRule>
  </conditionalFormatting>
  <conditionalFormatting sqref="F80">
    <cfRule type="containsErrors" dxfId="584" priority="425">
      <formula>ISERROR(F80)</formula>
    </cfRule>
  </conditionalFormatting>
  <conditionalFormatting sqref="F80">
    <cfRule type="containsErrors" dxfId="583" priority="424">
      <formula>ISERROR(F80)</formula>
    </cfRule>
  </conditionalFormatting>
  <conditionalFormatting sqref="F75:F80">
    <cfRule type="containsErrors" dxfId="582" priority="423">
      <formula>ISERROR(F75)</formula>
    </cfRule>
  </conditionalFormatting>
  <conditionalFormatting sqref="F75:F80">
    <cfRule type="cellIs" dxfId="581" priority="422" operator="equal">
      <formula>0</formula>
    </cfRule>
  </conditionalFormatting>
  <conditionalFormatting sqref="F75:F80">
    <cfRule type="containsErrors" dxfId="580" priority="421">
      <formula>ISERROR(F75)</formula>
    </cfRule>
  </conditionalFormatting>
  <conditionalFormatting sqref="F75:F80">
    <cfRule type="containsErrors" dxfId="579" priority="420">
      <formula>ISERROR(F75)</formula>
    </cfRule>
  </conditionalFormatting>
  <conditionalFormatting sqref="F75:F80">
    <cfRule type="containsErrors" dxfId="578" priority="419">
      <formula>ISERROR(F75)</formula>
    </cfRule>
  </conditionalFormatting>
  <conditionalFormatting sqref="F79">
    <cfRule type="cellIs" dxfId="577" priority="417" operator="equal">
      <formula>0</formula>
    </cfRule>
  </conditionalFormatting>
  <conditionalFormatting sqref="F79">
    <cfRule type="containsErrors" dxfId="576" priority="416">
      <formula>ISERROR(F79)</formula>
    </cfRule>
  </conditionalFormatting>
  <conditionalFormatting sqref="F79">
    <cfRule type="containsErrors" dxfId="575" priority="415">
      <formula>ISERROR(F79)</formula>
    </cfRule>
  </conditionalFormatting>
  <conditionalFormatting sqref="F79">
    <cfRule type="containsErrors" dxfId="574" priority="414">
      <formula>ISERROR(F79)</formula>
    </cfRule>
  </conditionalFormatting>
  <conditionalFormatting sqref="G74">
    <cfRule type="cellIs" dxfId="573" priority="413" operator="equal">
      <formula>0</formula>
    </cfRule>
  </conditionalFormatting>
  <conditionalFormatting sqref="G74 G79">
    <cfRule type="containsErrors" dxfId="572" priority="412">
      <formula>ISERROR(G74)</formula>
    </cfRule>
  </conditionalFormatting>
  <conditionalFormatting sqref="G74">
    <cfRule type="containsErrors" dxfId="571" priority="411">
      <formula>ISERROR(G74)</formula>
    </cfRule>
  </conditionalFormatting>
  <conditionalFormatting sqref="G79">
    <cfRule type="containsErrors" dxfId="570" priority="410">
      <formula>ISERROR(G79)</formula>
    </cfRule>
  </conditionalFormatting>
  <conditionalFormatting sqref="G79">
    <cfRule type="cellIs" dxfId="569" priority="409" operator="equal">
      <formula>0</formula>
    </cfRule>
  </conditionalFormatting>
  <conditionalFormatting sqref="G79">
    <cfRule type="containsErrors" dxfId="568" priority="408">
      <formula>ISERROR(G79)</formula>
    </cfRule>
  </conditionalFormatting>
  <conditionalFormatting sqref="G79">
    <cfRule type="containsErrors" dxfId="567" priority="407">
      <formula>ISERROR(G79)</formula>
    </cfRule>
  </conditionalFormatting>
  <conditionalFormatting sqref="G79">
    <cfRule type="containsErrors" dxfId="566" priority="406">
      <formula>ISERROR(G79)</formula>
    </cfRule>
  </conditionalFormatting>
  <conditionalFormatting sqref="G74 G79">
    <cfRule type="containsErrors" dxfId="565" priority="393">
      <formula>ISERROR(G74)</formula>
    </cfRule>
  </conditionalFormatting>
  <conditionalFormatting sqref="G74">
    <cfRule type="containsErrors" dxfId="564" priority="405">
      <formula>ISERROR(G74)</formula>
    </cfRule>
  </conditionalFormatting>
  <conditionalFormatting sqref="G79">
    <cfRule type="containsErrors" dxfId="563" priority="404">
      <formula>ISERROR(G79)</formula>
    </cfRule>
  </conditionalFormatting>
  <conditionalFormatting sqref="G79">
    <cfRule type="cellIs" dxfId="562" priority="403" operator="equal">
      <formula>0</formula>
    </cfRule>
  </conditionalFormatting>
  <conditionalFormatting sqref="G79">
    <cfRule type="containsErrors" dxfId="561" priority="402">
      <formula>ISERROR(G79)</formula>
    </cfRule>
  </conditionalFormatting>
  <conditionalFormatting sqref="G79">
    <cfRule type="containsErrors" dxfId="560" priority="401">
      <formula>ISERROR(G79)</formula>
    </cfRule>
  </conditionalFormatting>
  <conditionalFormatting sqref="G79">
    <cfRule type="containsErrors" dxfId="559" priority="400">
      <formula>ISERROR(G79)</formula>
    </cfRule>
  </conditionalFormatting>
  <conditionalFormatting sqref="G74">
    <cfRule type="containsErrors" dxfId="558" priority="399">
      <formula>ISERROR(G74)</formula>
    </cfRule>
  </conditionalFormatting>
  <conditionalFormatting sqref="G79">
    <cfRule type="containsErrors" dxfId="557" priority="398">
      <formula>ISERROR(G79)</formula>
    </cfRule>
  </conditionalFormatting>
  <conditionalFormatting sqref="G79">
    <cfRule type="cellIs" dxfId="556" priority="397" operator="equal">
      <formula>0</formula>
    </cfRule>
  </conditionalFormatting>
  <conditionalFormatting sqref="G79">
    <cfRule type="containsErrors" dxfId="555" priority="396">
      <formula>ISERROR(G79)</formula>
    </cfRule>
  </conditionalFormatting>
  <conditionalFormatting sqref="G79">
    <cfRule type="containsErrors" dxfId="554" priority="395">
      <formula>ISERROR(G79)</formula>
    </cfRule>
  </conditionalFormatting>
  <conditionalFormatting sqref="G79">
    <cfRule type="containsErrors" dxfId="553" priority="394">
      <formula>ISERROR(G79)</formula>
    </cfRule>
  </conditionalFormatting>
  <conditionalFormatting sqref="G79">
    <cfRule type="cellIs" dxfId="552" priority="392" operator="equal">
      <formula>0</formula>
    </cfRule>
  </conditionalFormatting>
  <conditionalFormatting sqref="G79">
    <cfRule type="containsErrors" dxfId="551" priority="391">
      <formula>ISERROR(G79)</formula>
    </cfRule>
  </conditionalFormatting>
  <conditionalFormatting sqref="G79">
    <cfRule type="containsErrors" dxfId="550" priority="390">
      <formula>ISERROR(G79)</formula>
    </cfRule>
  </conditionalFormatting>
  <conditionalFormatting sqref="G79">
    <cfRule type="containsErrors" dxfId="549" priority="389">
      <formula>ISERROR(G79)</formula>
    </cfRule>
  </conditionalFormatting>
  <conditionalFormatting sqref="G81">
    <cfRule type="containsErrors" dxfId="548" priority="388">
      <formula>ISERROR(G81)</formula>
    </cfRule>
  </conditionalFormatting>
  <conditionalFormatting sqref="G81">
    <cfRule type="containsErrors" dxfId="547" priority="387">
      <formula>ISERROR(G81)</formula>
    </cfRule>
  </conditionalFormatting>
  <conditionalFormatting sqref="G81">
    <cfRule type="containsErrors" dxfId="546" priority="386">
      <formula>ISERROR(G81)</formula>
    </cfRule>
  </conditionalFormatting>
  <conditionalFormatting sqref="G81">
    <cfRule type="cellIs" dxfId="545" priority="385" operator="equal">
      <formula>0</formula>
    </cfRule>
  </conditionalFormatting>
  <conditionalFormatting sqref="G81">
    <cfRule type="containsErrors" dxfId="544" priority="384">
      <formula>ISERROR(G81)</formula>
    </cfRule>
  </conditionalFormatting>
  <conditionalFormatting sqref="F86:F93">
    <cfRule type="cellIs" dxfId="543" priority="383" operator="equal">
      <formula>0</formula>
    </cfRule>
  </conditionalFormatting>
  <conditionalFormatting sqref="F86:F93">
    <cfRule type="containsErrors" dxfId="542" priority="382">
      <formula>ISERROR(F86)</formula>
    </cfRule>
  </conditionalFormatting>
  <conditionalFormatting sqref="E93">
    <cfRule type="cellIs" dxfId="541" priority="381" operator="equal">
      <formula>0</formula>
    </cfRule>
  </conditionalFormatting>
  <conditionalFormatting sqref="D93">
    <cfRule type="cellIs" dxfId="540" priority="380" operator="equal">
      <formula>0</formula>
    </cfRule>
  </conditionalFormatting>
  <conditionalFormatting sqref="D93">
    <cfRule type="containsErrors" dxfId="539" priority="379">
      <formula>ISERROR(D93)</formula>
    </cfRule>
  </conditionalFormatting>
  <conditionalFormatting sqref="F92:F93">
    <cfRule type="containsErrors" dxfId="538" priority="378">
      <formula>ISERROR(F92)</formula>
    </cfRule>
  </conditionalFormatting>
  <conditionalFormatting sqref="F93">
    <cfRule type="containsErrors" dxfId="537" priority="377">
      <formula>ISERROR(F93)</formula>
    </cfRule>
  </conditionalFormatting>
  <conditionalFormatting sqref="F86:F93">
    <cfRule type="containsErrors" dxfId="536" priority="376">
      <formula>ISERROR(F86)</formula>
    </cfRule>
  </conditionalFormatting>
  <conditionalFormatting sqref="F92:F93">
    <cfRule type="cellIs" dxfId="535" priority="375" operator="equal">
      <formula>0</formula>
    </cfRule>
  </conditionalFormatting>
  <conditionalFormatting sqref="F92:F93">
    <cfRule type="containsErrors" dxfId="534" priority="374">
      <formula>ISERROR(F92)</formula>
    </cfRule>
  </conditionalFormatting>
  <conditionalFormatting sqref="F92">
    <cfRule type="containsErrors" dxfId="533" priority="373">
      <formula>ISERROR(F92)</formula>
    </cfRule>
  </conditionalFormatting>
  <conditionalFormatting sqref="F87:F92">
    <cfRule type="containsErrors" dxfId="532" priority="372">
      <formula>ISERROR(F87)</formula>
    </cfRule>
  </conditionalFormatting>
  <conditionalFormatting sqref="F87:F92">
    <cfRule type="cellIs" dxfId="531" priority="371" operator="equal">
      <formula>0</formula>
    </cfRule>
  </conditionalFormatting>
  <conditionalFormatting sqref="F87:F92">
    <cfRule type="containsErrors" dxfId="530" priority="370">
      <formula>ISERROR(F87)</formula>
    </cfRule>
  </conditionalFormatting>
  <conditionalFormatting sqref="F87:F92">
    <cfRule type="containsErrors" dxfId="529" priority="369">
      <formula>ISERROR(F87)</formula>
    </cfRule>
  </conditionalFormatting>
  <conditionalFormatting sqref="F87:F92">
    <cfRule type="containsErrors" dxfId="528" priority="368">
      <formula>ISERROR(F87)</formula>
    </cfRule>
  </conditionalFormatting>
  <conditionalFormatting sqref="C93">
    <cfRule type="cellIs" dxfId="527" priority="367" operator="equal">
      <formula>0</formula>
    </cfRule>
  </conditionalFormatting>
  <conditionalFormatting sqref="F86:F93">
    <cfRule type="containsErrors" dxfId="526" priority="337">
      <formula>ISERROR(F86)</formula>
    </cfRule>
  </conditionalFormatting>
  <conditionalFormatting sqref="D86:D91">
    <cfRule type="containsErrors" dxfId="525" priority="366">
      <formula>ISERROR(D86)</formula>
    </cfRule>
  </conditionalFormatting>
  <conditionalFormatting sqref="D86:D91">
    <cfRule type="containsErrors" dxfId="524" priority="364">
      <formula>ISERROR(D86)</formula>
    </cfRule>
    <cfRule type="containsErrors" dxfId="523" priority="365">
      <formula>ISERROR(D86)</formula>
    </cfRule>
  </conditionalFormatting>
  <conditionalFormatting sqref="D92">
    <cfRule type="cellIs" dxfId="522" priority="359" operator="equal">
      <formula>0</formula>
    </cfRule>
    <cfRule type="containsErrors" dxfId="521" priority="362">
      <formula>ISERROR(D92)</formula>
    </cfRule>
    <cfRule type="containsErrors" dxfId="520" priority="363">
      <formula>ISERROR(D92)</formula>
    </cfRule>
  </conditionalFormatting>
  <conditionalFormatting sqref="D92">
    <cfRule type="cellIs" dxfId="519" priority="361" operator="equal">
      <formula>0</formula>
    </cfRule>
  </conditionalFormatting>
  <conditionalFormatting sqref="D92">
    <cfRule type="containsErrors" dxfId="518" priority="360">
      <formula>ISERROR(D92)</formula>
    </cfRule>
  </conditionalFormatting>
  <conditionalFormatting sqref="D86:D92">
    <cfRule type="containsErrors" dxfId="517" priority="358">
      <formula>ISERROR(D86)</formula>
    </cfRule>
  </conditionalFormatting>
  <conditionalFormatting sqref="F92">
    <cfRule type="containsErrors" dxfId="516" priority="357">
      <formula>ISERROR(F92)</formula>
    </cfRule>
  </conditionalFormatting>
  <conditionalFormatting sqref="F86:F93">
    <cfRule type="containsErrors" dxfId="515" priority="356">
      <formula>ISERROR(F86)</formula>
    </cfRule>
  </conditionalFormatting>
  <conditionalFormatting sqref="F92">
    <cfRule type="cellIs" dxfId="514" priority="355" operator="equal">
      <formula>0</formula>
    </cfRule>
  </conditionalFormatting>
  <conditionalFormatting sqref="F92">
    <cfRule type="containsErrors" dxfId="513" priority="354">
      <formula>ISERROR(F92)</formula>
    </cfRule>
  </conditionalFormatting>
  <conditionalFormatting sqref="F92">
    <cfRule type="containsErrors" dxfId="512" priority="353">
      <formula>ISERROR(F92)</formula>
    </cfRule>
  </conditionalFormatting>
  <conditionalFormatting sqref="F87:F92">
    <cfRule type="containsErrors" dxfId="511" priority="352">
      <formula>ISERROR(F87)</formula>
    </cfRule>
  </conditionalFormatting>
  <conditionalFormatting sqref="F87:F92">
    <cfRule type="cellIs" dxfId="510" priority="351" operator="equal">
      <formula>0</formula>
    </cfRule>
  </conditionalFormatting>
  <conditionalFormatting sqref="F87:F92">
    <cfRule type="containsErrors" dxfId="509" priority="350">
      <formula>ISERROR(F87)</formula>
    </cfRule>
  </conditionalFormatting>
  <conditionalFormatting sqref="F87:F92">
    <cfRule type="containsErrors" dxfId="508" priority="349">
      <formula>ISERROR(F87)</formula>
    </cfRule>
  </conditionalFormatting>
  <conditionalFormatting sqref="F87:F92">
    <cfRule type="containsErrors" dxfId="507" priority="348">
      <formula>ISERROR(F87)</formula>
    </cfRule>
  </conditionalFormatting>
  <conditionalFormatting sqref="F92">
    <cfRule type="containsErrors" dxfId="506" priority="347">
      <formula>ISERROR(F92)</formula>
    </cfRule>
  </conditionalFormatting>
  <conditionalFormatting sqref="F86:F93">
    <cfRule type="containsErrors" dxfId="505" priority="346">
      <formula>ISERROR(F86)</formula>
    </cfRule>
  </conditionalFormatting>
  <conditionalFormatting sqref="F92">
    <cfRule type="cellIs" dxfId="504" priority="345" operator="equal">
      <formula>0</formula>
    </cfRule>
  </conditionalFormatting>
  <conditionalFormatting sqref="F92">
    <cfRule type="containsErrors" dxfId="503" priority="344">
      <formula>ISERROR(F92)</formula>
    </cfRule>
  </conditionalFormatting>
  <conditionalFormatting sqref="F92">
    <cfRule type="containsErrors" dxfId="502" priority="343">
      <formula>ISERROR(F92)</formula>
    </cfRule>
  </conditionalFormatting>
  <conditionalFormatting sqref="F87:F92">
    <cfRule type="containsErrors" dxfId="501" priority="342">
      <formula>ISERROR(F87)</formula>
    </cfRule>
  </conditionalFormatting>
  <conditionalFormatting sqref="F87:F92">
    <cfRule type="cellIs" dxfId="500" priority="341" operator="equal">
      <formula>0</formula>
    </cfRule>
  </conditionalFormatting>
  <conditionalFormatting sqref="F87:F92">
    <cfRule type="containsErrors" dxfId="499" priority="340">
      <formula>ISERROR(F87)</formula>
    </cfRule>
  </conditionalFormatting>
  <conditionalFormatting sqref="F87:F92">
    <cfRule type="containsErrors" dxfId="498" priority="339">
      <formula>ISERROR(F87)</formula>
    </cfRule>
  </conditionalFormatting>
  <conditionalFormatting sqref="F87:F92">
    <cfRule type="containsErrors" dxfId="497" priority="338">
      <formula>ISERROR(F87)</formula>
    </cfRule>
  </conditionalFormatting>
  <conditionalFormatting sqref="F91">
    <cfRule type="cellIs" dxfId="496" priority="336" operator="equal">
      <formula>0</formula>
    </cfRule>
  </conditionalFormatting>
  <conditionalFormatting sqref="F91">
    <cfRule type="containsErrors" dxfId="495" priority="335">
      <formula>ISERROR(F91)</formula>
    </cfRule>
  </conditionalFormatting>
  <conditionalFormatting sqref="F91">
    <cfRule type="containsErrors" dxfId="494" priority="334">
      <formula>ISERROR(F91)</formula>
    </cfRule>
  </conditionalFormatting>
  <conditionalFormatting sqref="F91">
    <cfRule type="containsErrors" dxfId="493" priority="333">
      <formula>ISERROR(F91)</formula>
    </cfRule>
  </conditionalFormatting>
  <conditionalFormatting sqref="G86">
    <cfRule type="cellIs" dxfId="492" priority="332" operator="equal">
      <formula>0</formula>
    </cfRule>
  </conditionalFormatting>
  <conditionalFormatting sqref="G86 G91">
    <cfRule type="containsErrors" dxfId="491" priority="331">
      <formula>ISERROR(G86)</formula>
    </cfRule>
  </conditionalFormatting>
  <conditionalFormatting sqref="G86">
    <cfRule type="containsErrors" dxfId="490" priority="330">
      <formula>ISERROR(G86)</formula>
    </cfRule>
  </conditionalFormatting>
  <conditionalFormatting sqref="G91">
    <cfRule type="containsErrors" dxfId="489" priority="329">
      <formula>ISERROR(G91)</formula>
    </cfRule>
  </conditionalFormatting>
  <conditionalFormatting sqref="G91">
    <cfRule type="cellIs" dxfId="488" priority="328" operator="equal">
      <formula>0</formula>
    </cfRule>
  </conditionalFormatting>
  <conditionalFormatting sqref="G91">
    <cfRule type="containsErrors" dxfId="487" priority="327">
      <formula>ISERROR(G91)</formula>
    </cfRule>
  </conditionalFormatting>
  <conditionalFormatting sqref="G91">
    <cfRule type="containsErrors" dxfId="486" priority="326">
      <formula>ISERROR(G91)</formula>
    </cfRule>
  </conditionalFormatting>
  <conditionalFormatting sqref="G91">
    <cfRule type="containsErrors" dxfId="485" priority="325">
      <formula>ISERROR(G91)</formula>
    </cfRule>
  </conditionalFormatting>
  <conditionalFormatting sqref="G86 G91">
    <cfRule type="containsErrors" dxfId="484" priority="312">
      <formula>ISERROR(G86)</formula>
    </cfRule>
  </conditionalFormatting>
  <conditionalFormatting sqref="G86">
    <cfRule type="containsErrors" dxfId="483" priority="324">
      <formula>ISERROR(G86)</formula>
    </cfRule>
  </conditionalFormatting>
  <conditionalFormatting sqref="G91">
    <cfRule type="containsErrors" dxfId="482" priority="323">
      <formula>ISERROR(G91)</formula>
    </cfRule>
  </conditionalFormatting>
  <conditionalFormatting sqref="G91">
    <cfRule type="cellIs" dxfId="481" priority="322" operator="equal">
      <formula>0</formula>
    </cfRule>
  </conditionalFormatting>
  <conditionalFormatting sqref="G91">
    <cfRule type="containsErrors" dxfId="480" priority="321">
      <formula>ISERROR(G91)</formula>
    </cfRule>
  </conditionalFormatting>
  <conditionalFormatting sqref="G91">
    <cfRule type="containsErrors" dxfId="479" priority="320">
      <formula>ISERROR(G91)</formula>
    </cfRule>
  </conditionalFormatting>
  <conditionalFormatting sqref="G91">
    <cfRule type="containsErrors" dxfId="478" priority="319">
      <formula>ISERROR(G91)</formula>
    </cfRule>
  </conditionalFormatting>
  <conditionalFormatting sqref="G86">
    <cfRule type="containsErrors" dxfId="477" priority="318">
      <formula>ISERROR(G86)</formula>
    </cfRule>
  </conditionalFormatting>
  <conditionalFormatting sqref="G91">
    <cfRule type="containsErrors" dxfId="476" priority="317">
      <formula>ISERROR(G91)</formula>
    </cfRule>
  </conditionalFormatting>
  <conditionalFormatting sqref="G91">
    <cfRule type="cellIs" dxfId="475" priority="316" operator="equal">
      <formula>0</formula>
    </cfRule>
  </conditionalFormatting>
  <conditionalFormatting sqref="G91">
    <cfRule type="containsErrors" dxfId="474" priority="315">
      <formula>ISERROR(G91)</formula>
    </cfRule>
  </conditionalFormatting>
  <conditionalFormatting sqref="G91">
    <cfRule type="containsErrors" dxfId="473" priority="314">
      <formula>ISERROR(G91)</formula>
    </cfRule>
  </conditionalFormatting>
  <conditionalFormatting sqref="G91">
    <cfRule type="containsErrors" dxfId="472" priority="313">
      <formula>ISERROR(G91)</formula>
    </cfRule>
  </conditionalFormatting>
  <conditionalFormatting sqref="G91">
    <cfRule type="cellIs" dxfId="471" priority="311" operator="equal">
      <formula>0</formula>
    </cfRule>
  </conditionalFormatting>
  <conditionalFormatting sqref="G91">
    <cfRule type="containsErrors" dxfId="470" priority="310">
      <formula>ISERROR(G91)</formula>
    </cfRule>
  </conditionalFormatting>
  <conditionalFormatting sqref="G91">
    <cfRule type="containsErrors" dxfId="469" priority="309">
      <formula>ISERROR(G91)</formula>
    </cfRule>
  </conditionalFormatting>
  <conditionalFormatting sqref="G91">
    <cfRule type="containsErrors" dxfId="468" priority="308">
      <formula>ISERROR(G91)</formula>
    </cfRule>
  </conditionalFormatting>
  <conditionalFormatting sqref="G93">
    <cfRule type="containsErrors" dxfId="467" priority="307">
      <formula>ISERROR(G93)</formula>
    </cfRule>
  </conditionalFormatting>
  <conditionalFormatting sqref="G93">
    <cfRule type="containsErrors" dxfId="466" priority="306">
      <formula>ISERROR(G93)</formula>
    </cfRule>
  </conditionalFormatting>
  <conditionalFormatting sqref="G93">
    <cfRule type="containsErrors" dxfId="465" priority="305">
      <formula>ISERROR(G93)</formula>
    </cfRule>
  </conditionalFormatting>
  <conditionalFormatting sqref="G93">
    <cfRule type="cellIs" dxfId="464" priority="304" operator="equal">
      <formula>0</formula>
    </cfRule>
  </conditionalFormatting>
  <conditionalFormatting sqref="G93">
    <cfRule type="containsErrors" dxfId="463" priority="303">
      <formula>ISERROR(G93)</formula>
    </cfRule>
  </conditionalFormatting>
  <conditionalFormatting sqref="H105:J105">
    <cfRule type="containsErrors" dxfId="462" priority="302">
      <formula>ISERROR(H105)</formula>
    </cfRule>
  </conditionalFormatting>
  <conditionalFormatting sqref="H105:J105">
    <cfRule type="containsErrors" dxfId="461" priority="301">
      <formula>ISERROR(H105)</formula>
    </cfRule>
  </conditionalFormatting>
  <conditionalFormatting sqref="H105:J105">
    <cfRule type="containsErrors" dxfId="460" priority="300">
      <formula>ISERROR(H105)</formula>
    </cfRule>
  </conditionalFormatting>
  <conditionalFormatting sqref="H105:J105">
    <cfRule type="cellIs" dxfId="459" priority="299" operator="equal">
      <formula>0</formula>
    </cfRule>
  </conditionalFormatting>
  <conditionalFormatting sqref="H105:J105">
    <cfRule type="containsErrors" dxfId="458" priority="298">
      <formula>ISERROR(H105)</formula>
    </cfRule>
  </conditionalFormatting>
  <conditionalFormatting sqref="I98">
    <cfRule type="cellIs" dxfId="457" priority="296" operator="lessThan">
      <formula>0</formula>
    </cfRule>
    <cfRule type="cellIs" dxfId="456" priority="297" operator="greaterThanOrEqual">
      <formula>0</formula>
    </cfRule>
  </conditionalFormatting>
  <conditionalFormatting sqref="H100:J100">
    <cfRule type="cellIs" dxfId="455" priority="295" operator="equal">
      <formula>0</formula>
    </cfRule>
  </conditionalFormatting>
  <conditionalFormatting sqref="H100:J100">
    <cfRule type="containsErrors" dxfId="454" priority="294">
      <formula>ISERROR(H100)</formula>
    </cfRule>
  </conditionalFormatting>
  <conditionalFormatting sqref="H100:J100">
    <cfRule type="containsErrors" dxfId="453" priority="293">
      <formula>ISERROR(H100)</formula>
    </cfRule>
  </conditionalFormatting>
  <conditionalFormatting sqref="H100:J100">
    <cfRule type="containsErrors" dxfId="452" priority="292">
      <formula>ISERROR(H100)</formula>
    </cfRule>
  </conditionalFormatting>
  <conditionalFormatting sqref="H100:J100">
    <cfRule type="cellIs" dxfId="451" priority="291" operator="equal">
      <formula>0</formula>
    </cfRule>
  </conditionalFormatting>
  <conditionalFormatting sqref="H100:J100">
    <cfRule type="containsErrors" dxfId="450" priority="290">
      <formula>ISERROR(H100)</formula>
    </cfRule>
  </conditionalFormatting>
  <conditionalFormatting sqref="H100:J100">
    <cfRule type="containsErrors" dxfId="449" priority="289">
      <formula>ISERROR(H100)</formula>
    </cfRule>
  </conditionalFormatting>
  <conditionalFormatting sqref="H100:J100">
    <cfRule type="containsErrors" dxfId="448" priority="288">
      <formula>ISERROR(H100)</formula>
    </cfRule>
  </conditionalFormatting>
  <conditionalFormatting sqref="H100:J100">
    <cfRule type="containsErrors" dxfId="447" priority="275">
      <formula>ISERROR(H100)</formula>
    </cfRule>
  </conditionalFormatting>
  <conditionalFormatting sqref="H100:J100">
    <cfRule type="containsErrors" dxfId="446" priority="287">
      <formula>ISERROR(H100)</formula>
    </cfRule>
  </conditionalFormatting>
  <conditionalFormatting sqref="H100:J100">
    <cfRule type="containsErrors" dxfId="445" priority="286">
      <formula>ISERROR(H100)</formula>
    </cfRule>
  </conditionalFormatting>
  <conditionalFormatting sqref="H100:J100">
    <cfRule type="cellIs" dxfId="444" priority="285" operator="equal">
      <formula>0</formula>
    </cfRule>
  </conditionalFormatting>
  <conditionalFormatting sqref="H100:J100">
    <cfRule type="containsErrors" dxfId="443" priority="284">
      <formula>ISERROR(H100)</formula>
    </cfRule>
  </conditionalFormatting>
  <conditionalFormatting sqref="H100:J100">
    <cfRule type="containsErrors" dxfId="442" priority="283">
      <formula>ISERROR(H100)</formula>
    </cfRule>
  </conditionalFormatting>
  <conditionalFormatting sqref="H100:J100">
    <cfRule type="containsErrors" dxfId="441" priority="282">
      <formula>ISERROR(H100)</formula>
    </cfRule>
  </conditionalFormatting>
  <conditionalFormatting sqref="H100:J100">
    <cfRule type="containsErrors" dxfId="440" priority="281">
      <formula>ISERROR(H100)</formula>
    </cfRule>
  </conditionalFormatting>
  <conditionalFormatting sqref="H100:J100">
    <cfRule type="containsErrors" dxfId="439" priority="280">
      <formula>ISERROR(H100)</formula>
    </cfRule>
  </conditionalFormatting>
  <conditionalFormatting sqref="H100:J100">
    <cfRule type="cellIs" dxfId="438" priority="279" operator="equal">
      <formula>0</formula>
    </cfRule>
  </conditionalFormatting>
  <conditionalFormatting sqref="H100:J100">
    <cfRule type="containsErrors" dxfId="437" priority="278">
      <formula>ISERROR(H100)</formula>
    </cfRule>
  </conditionalFormatting>
  <conditionalFormatting sqref="H100:J100">
    <cfRule type="containsErrors" dxfId="436" priority="277">
      <formula>ISERROR(H100)</formula>
    </cfRule>
  </conditionalFormatting>
  <conditionalFormatting sqref="H100:J100">
    <cfRule type="containsErrors" dxfId="435" priority="276">
      <formula>ISERROR(H100)</formula>
    </cfRule>
  </conditionalFormatting>
  <conditionalFormatting sqref="H101:J103">
    <cfRule type="cellIs" dxfId="434" priority="274" operator="equal">
      <formula>0</formula>
    </cfRule>
  </conditionalFormatting>
  <conditionalFormatting sqref="H101:J103">
    <cfRule type="containsErrors" dxfId="433" priority="273">
      <formula>ISERROR(H101)</formula>
    </cfRule>
  </conditionalFormatting>
  <conditionalFormatting sqref="H101:J103">
    <cfRule type="containsErrors" dxfId="432" priority="272">
      <formula>ISERROR(H101)</formula>
    </cfRule>
  </conditionalFormatting>
  <conditionalFormatting sqref="H101:J103">
    <cfRule type="containsErrors" dxfId="431" priority="271">
      <formula>ISERROR(H101)</formula>
    </cfRule>
  </conditionalFormatting>
  <conditionalFormatting sqref="H101:J103">
    <cfRule type="cellIs" dxfId="430" priority="270" operator="equal">
      <formula>0</formula>
    </cfRule>
  </conditionalFormatting>
  <conditionalFormatting sqref="H101:J103">
    <cfRule type="containsErrors" dxfId="429" priority="269">
      <formula>ISERROR(H101)</formula>
    </cfRule>
  </conditionalFormatting>
  <conditionalFormatting sqref="H101:J103">
    <cfRule type="containsErrors" dxfId="428" priority="268">
      <formula>ISERROR(H101)</formula>
    </cfRule>
  </conditionalFormatting>
  <conditionalFormatting sqref="H101:J103">
    <cfRule type="containsErrors" dxfId="427" priority="267">
      <formula>ISERROR(H101)</formula>
    </cfRule>
  </conditionalFormatting>
  <conditionalFormatting sqref="H101:J103">
    <cfRule type="containsErrors" dxfId="426" priority="254">
      <formula>ISERROR(H101)</formula>
    </cfRule>
  </conditionalFormatting>
  <conditionalFormatting sqref="H101:J103">
    <cfRule type="containsErrors" dxfId="425" priority="266">
      <formula>ISERROR(H101)</formula>
    </cfRule>
  </conditionalFormatting>
  <conditionalFormatting sqref="H101:J103">
    <cfRule type="containsErrors" dxfId="424" priority="265">
      <formula>ISERROR(H101)</formula>
    </cfRule>
  </conditionalFormatting>
  <conditionalFormatting sqref="H101:J103">
    <cfRule type="cellIs" dxfId="423" priority="264" operator="equal">
      <formula>0</formula>
    </cfRule>
  </conditionalFormatting>
  <conditionalFormatting sqref="H101:J103">
    <cfRule type="containsErrors" dxfId="422" priority="263">
      <formula>ISERROR(H101)</formula>
    </cfRule>
  </conditionalFormatting>
  <conditionalFormatting sqref="H101:J103">
    <cfRule type="containsErrors" dxfId="421" priority="262">
      <formula>ISERROR(H101)</formula>
    </cfRule>
  </conditionalFormatting>
  <conditionalFormatting sqref="H101:J103">
    <cfRule type="containsErrors" dxfId="420" priority="261">
      <formula>ISERROR(H101)</formula>
    </cfRule>
  </conditionalFormatting>
  <conditionalFormatting sqref="H101:J103">
    <cfRule type="containsErrors" dxfId="419" priority="260">
      <formula>ISERROR(H101)</formula>
    </cfRule>
  </conditionalFormatting>
  <conditionalFormatting sqref="H101:J103">
    <cfRule type="containsErrors" dxfId="418" priority="259">
      <formula>ISERROR(H101)</formula>
    </cfRule>
  </conditionalFormatting>
  <conditionalFormatting sqref="H101:J103">
    <cfRule type="cellIs" dxfId="417" priority="258" operator="equal">
      <formula>0</formula>
    </cfRule>
  </conditionalFormatting>
  <conditionalFormatting sqref="H101:J103">
    <cfRule type="containsErrors" dxfId="416" priority="257">
      <formula>ISERROR(H101)</formula>
    </cfRule>
  </conditionalFormatting>
  <conditionalFormatting sqref="H101:J103">
    <cfRule type="containsErrors" dxfId="415" priority="256">
      <formula>ISERROR(H101)</formula>
    </cfRule>
  </conditionalFormatting>
  <conditionalFormatting sqref="H101:J103">
    <cfRule type="containsErrors" dxfId="414" priority="255">
      <formula>ISERROR(H101)</formula>
    </cfRule>
  </conditionalFormatting>
  <conditionalFormatting sqref="J104">
    <cfRule type="cellIs" dxfId="413" priority="253" operator="equal">
      <formula>0</formula>
    </cfRule>
  </conditionalFormatting>
  <conditionalFormatting sqref="J104">
    <cfRule type="containsErrors" dxfId="412" priority="252">
      <formula>ISERROR(J104)</formula>
    </cfRule>
  </conditionalFormatting>
  <conditionalFormatting sqref="J104">
    <cfRule type="containsErrors" dxfId="411" priority="251">
      <formula>ISERROR(J104)</formula>
    </cfRule>
  </conditionalFormatting>
  <conditionalFormatting sqref="J104">
    <cfRule type="containsErrors" dxfId="410" priority="250">
      <formula>ISERROR(J104)</formula>
    </cfRule>
  </conditionalFormatting>
  <conditionalFormatting sqref="J104">
    <cfRule type="cellIs" dxfId="409" priority="249" operator="equal">
      <formula>0</formula>
    </cfRule>
  </conditionalFormatting>
  <conditionalFormatting sqref="J104">
    <cfRule type="containsErrors" dxfId="408" priority="248">
      <formula>ISERROR(J104)</formula>
    </cfRule>
  </conditionalFormatting>
  <conditionalFormatting sqref="J104">
    <cfRule type="containsErrors" dxfId="407" priority="247">
      <formula>ISERROR(J104)</formula>
    </cfRule>
  </conditionalFormatting>
  <conditionalFormatting sqref="J104">
    <cfRule type="containsErrors" dxfId="406" priority="246">
      <formula>ISERROR(J104)</formula>
    </cfRule>
  </conditionalFormatting>
  <conditionalFormatting sqref="J104">
    <cfRule type="containsErrors" dxfId="405" priority="233">
      <formula>ISERROR(J104)</formula>
    </cfRule>
  </conditionalFormatting>
  <conditionalFormatting sqref="J104">
    <cfRule type="containsErrors" dxfId="404" priority="245">
      <formula>ISERROR(J104)</formula>
    </cfRule>
  </conditionalFormatting>
  <conditionalFormatting sqref="J104">
    <cfRule type="containsErrors" dxfId="403" priority="244">
      <formula>ISERROR(J104)</formula>
    </cfRule>
  </conditionalFormatting>
  <conditionalFormatting sqref="J104">
    <cfRule type="cellIs" dxfId="402" priority="243" operator="equal">
      <formula>0</formula>
    </cfRule>
  </conditionalFormatting>
  <conditionalFormatting sqref="J104">
    <cfRule type="containsErrors" dxfId="401" priority="242">
      <formula>ISERROR(J104)</formula>
    </cfRule>
  </conditionalFormatting>
  <conditionalFormatting sqref="J104">
    <cfRule type="containsErrors" dxfId="400" priority="241">
      <formula>ISERROR(J104)</formula>
    </cfRule>
  </conditionalFormatting>
  <conditionalFormatting sqref="J104">
    <cfRule type="containsErrors" dxfId="399" priority="240">
      <formula>ISERROR(J104)</formula>
    </cfRule>
  </conditionalFormatting>
  <conditionalFormatting sqref="J104">
    <cfRule type="containsErrors" dxfId="398" priority="239">
      <formula>ISERROR(J104)</formula>
    </cfRule>
  </conditionalFormatting>
  <conditionalFormatting sqref="J104">
    <cfRule type="containsErrors" dxfId="397" priority="238">
      <formula>ISERROR(J104)</formula>
    </cfRule>
  </conditionalFormatting>
  <conditionalFormatting sqref="J104">
    <cfRule type="cellIs" dxfId="396" priority="237" operator="equal">
      <formula>0</formula>
    </cfRule>
  </conditionalFormatting>
  <conditionalFormatting sqref="J104">
    <cfRule type="containsErrors" dxfId="395" priority="236">
      <formula>ISERROR(J104)</formula>
    </cfRule>
  </conditionalFormatting>
  <conditionalFormatting sqref="J104">
    <cfRule type="containsErrors" dxfId="394" priority="235">
      <formula>ISERROR(J104)</formula>
    </cfRule>
  </conditionalFormatting>
  <conditionalFormatting sqref="J104">
    <cfRule type="containsErrors" dxfId="393" priority="234">
      <formula>ISERROR(J104)</formula>
    </cfRule>
  </conditionalFormatting>
  <conditionalFormatting sqref="F98:F105">
    <cfRule type="cellIs" dxfId="392" priority="232" operator="equal">
      <formula>0</formula>
    </cfRule>
  </conditionalFormatting>
  <conditionalFormatting sqref="F98:F105">
    <cfRule type="containsErrors" dxfId="391" priority="231">
      <formula>ISERROR(F98)</formula>
    </cfRule>
  </conditionalFormatting>
  <conditionalFormatting sqref="E105">
    <cfRule type="cellIs" dxfId="390" priority="230" operator="equal">
      <formula>0</formula>
    </cfRule>
  </conditionalFormatting>
  <conditionalFormatting sqref="D105">
    <cfRule type="cellIs" dxfId="389" priority="229" operator="equal">
      <formula>0</formula>
    </cfRule>
  </conditionalFormatting>
  <conditionalFormatting sqref="D105">
    <cfRule type="containsErrors" dxfId="388" priority="228">
      <formula>ISERROR(D105)</formula>
    </cfRule>
  </conditionalFormatting>
  <conditionalFormatting sqref="F104:F105">
    <cfRule type="containsErrors" dxfId="387" priority="227">
      <formula>ISERROR(F104)</formula>
    </cfRule>
  </conditionalFormatting>
  <conditionalFormatting sqref="F105">
    <cfRule type="containsErrors" dxfId="386" priority="226">
      <formula>ISERROR(F105)</formula>
    </cfRule>
  </conditionalFormatting>
  <conditionalFormatting sqref="F98:F105">
    <cfRule type="containsErrors" dxfId="385" priority="225">
      <formula>ISERROR(F98)</formula>
    </cfRule>
  </conditionalFormatting>
  <conditionalFormatting sqref="F104:F105">
    <cfRule type="cellIs" dxfId="384" priority="224" operator="equal">
      <formula>0</formula>
    </cfRule>
  </conditionalFormatting>
  <conditionalFormatting sqref="F104:F105">
    <cfRule type="containsErrors" dxfId="383" priority="223">
      <formula>ISERROR(F104)</formula>
    </cfRule>
  </conditionalFormatting>
  <conditionalFormatting sqref="F104">
    <cfRule type="containsErrors" dxfId="382" priority="222">
      <formula>ISERROR(F104)</formula>
    </cfRule>
  </conditionalFormatting>
  <conditionalFormatting sqref="F99:F104">
    <cfRule type="containsErrors" dxfId="381" priority="221">
      <formula>ISERROR(F99)</formula>
    </cfRule>
  </conditionalFormatting>
  <conditionalFormatting sqref="F99:F104">
    <cfRule type="cellIs" dxfId="380" priority="220" operator="equal">
      <formula>0</formula>
    </cfRule>
  </conditionalFormatting>
  <conditionalFormatting sqref="F99:F104">
    <cfRule type="containsErrors" dxfId="379" priority="219">
      <formula>ISERROR(F99)</formula>
    </cfRule>
  </conditionalFormatting>
  <conditionalFormatting sqref="F99:F104">
    <cfRule type="containsErrors" dxfId="378" priority="218">
      <formula>ISERROR(F99)</formula>
    </cfRule>
  </conditionalFormatting>
  <conditionalFormatting sqref="F99:F104">
    <cfRule type="containsErrors" dxfId="377" priority="217">
      <formula>ISERROR(F99)</formula>
    </cfRule>
  </conditionalFormatting>
  <conditionalFormatting sqref="C105">
    <cfRule type="cellIs" dxfId="376" priority="216" operator="equal">
      <formula>0</formula>
    </cfRule>
  </conditionalFormatting>
  <conditionalFormatting sqref="F98:F105">
    <cfRule type="containsErrors" dxfId="375" priority="186">
      <formula>ISERROR(F98)</formula>
    </cfRule>
  </conditionalFormatting>
  <conditionalFormatting sqref="D98:D103">
    <cfRule type="containsErrors" dxfId="374" priority="215">
      <formula>ISERROR(D98)</formula>
    </cfRule>
  </conditionalFormatting>
  <conditionalFormatting sqref="D98:D103">
    <cfRule type="containsErrors" dxfId="373" priority="213">
      <formula>ISERROR(D98)</formula>
    </cfRule>
    <cfRule type="containsErrors" dxfId="372" priority="214">
      <formula>ISERROR(D98)</formula>
    </cfRule>
  </conditionalFormatting>
  <conditionalFormatting sqref="D104">
    <cfRule type="cellIs" dxfId="371" priority="208" operator="equal">
      <formula>0</formula>
    </cfRule>
    <cfRule type="containsErrors" dxfId="370" priority="211">
      <formula>ISERROR(D104)</formula>
    </cfRule>
    <cfRule type="containsErrors" dxfId="369" priority="212">
      <formula>ISERROR(D104)</formula>
    </cfRule>
  </conditionalFormatting>
  <conditionalFormatting sqref="D104">
    <cfRule type="cellIs" dxfId="368" priority="210" operator="equal">
      <formula>0</formula>
    </cfRule>
  </conditionalFormatting>
  <conditionalFormatting sqref="D104">
    <cfRule type="containsErrors" dxfId="367" priority="209">
      <formula>ISERROR(D104)</formula>
    </cfRule>
  </conditionalFormatting>
  <conditionalFormatting sqref="D98:D104">
    <cfRule type="containsErrors" dxfId="366" priority="207">
      <formula>ISERROR(D98)</formula>
    </cfRule>
  </conditionalFormatting>
  <conditionalFormatting sqref="F104">
    <cfRule type="containsErrors" dxfId="365" priority="206">
      <formula>ISERROR(F104)</formula>
    </cfRule>
  </conditionalFormatting>
  <conditionalFormatting sqref="F98:F105">
    <cfRule type="containsErrors" dxfId="364" priority="205">
      <formula>ISERROR(F98)</formula>
    </cfRule>
  </conditionalFormatting>
  <conditionalFormatting sqref="F104">
    <cfRule type="cellIs" dxfId="363" priority="204" operator="equal">
      <formula>0</formula>
    </cfRule>
  </conditionalFormatting>
  <conditionalFormatting sqref="F104">
    <cfRule type="containsErrors" dxfId="362" priority="203">
      <formula>ISERROR(F104)</formula>
    </cfRule>
  </conditionalFormatting>
  <conditionalFormatting sqref="F104">
    <cfRule type="containsErrors" dxfId="361" priority="202">
      <formula>ISERROR(F104)</formula>
    </cfRule>
  </conditionalFormatting>
  <conditionalFormatting sqref="F99:F104">
    <cfRule type="containsErrors" dxfId="360" priority="201">
      <formula>ISERROR(F99)</formula>
    </cfRule>
  </conditionalFormatting>
  <conditionalFormatting sqref="F99:F104">
    <cfRule type="cellIs" dxfId="359" priority="200" operator="equal">
      <formula>0</formula>
    </cfRule>
  </conditionalFormatting>
  <conditionalFormatting sqref="F99:F104">
    <cfRule type="containsErrors" dxfId="358" priority="199">
      <formula>ISERROR(F99)</formula>
    </cfRule>
  </conditionalFormatting>
  <conditionalFormatting sqref="F99:F104">
    <cfRule type="containsErrors" dxfId="357" priority="198">
      <formula>ISERROR(F99)</formula>
    </cfRule>
  </conditionalFormatting>
  <conditionalFormatting sqref="F99:F104">
    <cfRule type="containsErrors" dxfId="356" priority="197">
      <formula>ISERROR(F99)</formula>
    </cfRule>
  </conditionalFormatting>
  <conditionalFormatting sqref="F104">
    <cfRule type="containsErrors" dxfId="355" priority="196">
      <formula>ISERROR(F104)</formula>
    </cfRule>
  </conditionalFormatting>
  <conditionalFormatting sqref="F98:F105">
    <cfRule type="containsErrors" dxfId="354" priority="195">
      <formula>ISERROR(F98)</formula>
    </cfRule>
  </conditionalFormatting>
  <conditionalFormatting sqref="F104">
    <cfRule type="cellIs" dxfId="353" priority="194" operator="equal">
      <formula>0</formula>
    </cfRule>
  </conditionalFormatting>
  <conditionalFormatting sqref="F104">
    <cfRule type="containsErrors" dxfId="352" priority="193">
      <formula>ISERROR(F104)</formula>
    </cfRule>
  </conditionalFormatting>
  <conditionalFormatting sqref="F104">
    <cfRule type="containsErrors" dxfId="351" priority="192">
      <formula>ISERROR(F104)</formula>
    </cfRule>
  </conditionalFormatting>
  <conditionalFormatting sqref="F99:F104">
    <cfRule type="containsErrors" dxfId="350" priority="191">
      <formula>ISERROR(F99)</formula>
    </cfRule>
  </conditionalFormatting>
  <conditionalFormatting sqref="F99:F104">
    <cfRule type="cellIs" dxfId="349" priority="190" operator="equal">
      <formula>0</formula>
    </cfRule>
  </conditionalFormatting>
  <conditionalFormatting sqref="F99:F104">
    <cfRule type="containsErrors" dxfId="348" priority="189">
      <formula>ISERROR(F99)</formula>
    </cfRule>
  </conditionalFormatting>
  <conditionalFormatting sqref="F99:F104">
    <cfRule type="containsErrors" dxfId="347" priority="188">
      <formula>ISERROR(F99)</formula>
    </cfRule>
  </conditionalFormatting>
  <conditionalFormatting sqref="F99:F104">
    <cfRule type="containsErrors" dxfId="346" priority="187">
      <formula>ISERROR(F99)</formula>
    </cfRule>
  </conditionalFormatting>
  <conditionalFormatting sqref="F103">
    <cfRule type="cellIs" dxfId="345" priority="185" operator="equal">
      <formula>0</formula>
    </cfRule>
  </conditionalFormatting>
  <conditionalFormatting sqref="F103">
    <cfRule type="containsErrors" dxfId="344" priority="184">
      <formula>ISERROR(F103)</formula>
    </cfRule>
  </conditionalFormatting>
  <conditionalFormatting sqref="F103">
    <cfRule type="containsErrors" dxfId="343" priority="183">
      <formula>ISERROR(F103)</formula>
    </cfRule>
  </conditionalFormatting>
  <conditionalFormatting sqref="F103">
    <cfRule type="containsErrors" dxfId="342" priority="182">
      <formula>ISERROR(F103)</formula>
    </cfRule>
  </conditionalFormatting>
  <conditionalFormatting sqref="G98">
    <cfRule type="cellIs" dxfId="341" priority="181" operator="equal">
      <formula>0</formula>
    </cfRule>
  </conditionalFormatting>
  <conditionalFormatting sqref="G98 G103">
    <cfRule type="containsErrors" dxfId="340" priority="180">
      <formula>ISERROR(G98)</formula>
    </cfRule>
  </conditionalFormatting>
  <conditionalFormatting sqref="G98">
    <cfRule type="containsErrors" dxfId="339" priority="179">
      <formula>ISERROR(G98)</formula>
    </cfRule>
  </conditionalFormatting>
  <conditionalFormatting sqref="G103">
    <cfRule type="containsErrors" dxfId="338" priority="178">
      <formula>ISERROR(G103)</formula>
    </cfRule>
  </conditionalFormatting>
  <conditionalFormatting sqref="G103">
    <cfRule type="cellIs" dxfId="337" priority="177" operator="equal">
      <formula>0</formula>
    </cfRule>
  </conditionalFormatting>
  <conditionalFormatting sqref="G103">
    <cfRule type="containsErrors" dxfId="336" priority="176">
      <formula>ISERROR(G103)</formula>
    </cfRule>
  </conditionalFormatting>
  <conditionalFormatting sqref="G103">
    <cfRule type="containsErrors" dxfId="335" priority="175">
      <formula>ISERROR(G103)</formula>
    </cfRule>
  </conditionalFormatting>
  <conditionalFormatting sqref="G103">
    <cfRule type="containsErrors" dxfId="334" priority="174">
      <formula>ISERROR(G103)</formula>
    </cfRule>
  </conditionalFormatting>
  <conditionalFormatting sqref="G98 G103">
    <cfRule type="containsErrors" dxfId="333" priority="161">
      <formula>ISERROR(G98)</formula>
    </cfRule>
  </conditionalFormatting>
  <conditionalFormatting sqref="G98">
    <cfRule type="containsErrors" dxfId="332" priority="173">
      <formula>ISERROR(G98)</formula>
    </cfRule>
  </conditionalFormatting>
  <conditionalFormatting sqref="G103">
    <cfRule type="containsErrors" dxfId="331" priority="172">
      <formula>ISERROR(G103)</formula>
    </cfRule>
  </conditionalFormatting>
  <conditionalFormatting sqref="G103">
    <cfRule type="cellIs" dxfId="330" priority="171" operator="equal">
      <formula>0</formula>
    </cfRule>
  </conditionalFormatting>
  <conditionalFormatting sqref="G103">
    <cfRule type="containsErrors" dxfId="329" priority="170">
      <formula>ISERROR(G103)</formula>
    </cfRule>
  </conditionalFormatting>
  <conditionalFormatting sqref="G103">
    <cfRule type="containsErrors" dxfId="328" priority="169">
      <formula>ISERROR(G103)</formula>
    </cfRule>
  </conditionalFormatting>
  <conditionalFormatting sqref="G103">
    <cfRule type="containsErrors" dxfId="327" priority="168">
      <formula>ISERROR(G103)</formula>
    </cfRule>
  </conditionalFormatting>
  <conditionalFormatting sqref="G98">
    <cfRule type="containsErrors" dxfId="326" priority="167">
      <formula>ISERROR(G98)</formula>
    </cfRule>
  </conditionalFormatting>
  <conditionalFormatting sqref="G103">
    <cfRule type="containsErrors" dxfId="325" priority="166">
      <formula>ISERROR(G103)</formula>
    </cfRule>
  </conditionalFormatting>
  <conditionalFormatting sqref="G103">
    <cfRule type="cellIs" dxfId="324" priority="165" operator="equal">
      <formula>0</formula>
    </cfRule>
  </conditionalFormatting>
  <conditionalFormatting sqref="G103">
    <cfRule type="containsErrors" dxfId="323" priority="164">
      <formula>ISERROR(G103)</formula>
    </cfRule>
  </conditionalFormatting>
  <conditionalFormatting sqref="G103">
    <cfRule type="containsErrors" dxfId="322" priority="163">
      <formula>ISERROR(G103)</formula>
    </cfRule>
  </conditionalFormatting>
  <conditionalFormatting sqref="G103">
    <cfRule type="containsErrors" dxfId="321" priority="162">
      <formula>ISERROR(G103)</formula>
    </cfRule>
  </conditionalFormatting>
  <conditionalFormatting sqref="G103">
    <cfRule type="cellIs" dxfId="320" priority="160" operator="equal">
      <formula>0</formula>
    </cfRule>
  </conditionalFormatting>
  <conditionalFormatting sqref="G103">
    <cfRule type="containsErrors" dxfId="319" priority="159">
      <formula>ISERROR(G103)</formula>
    </cfRule>
  </conditionalFormatting>
  <conditionalFormatting sqref="G103">
    <cfRule type="containsErrors" dxfId="318" priority="158">
      <formula>ISERROR(G103)</formula>
    </cfRule>
  </conditionalFormatting>
  <conditionalFormatting sqref="G103">
    <cfRule type="containsErrors" dxfId="317" priority="157">
      <formula>ISERROR(G103)</formula>
    </cfRule>
  </conditionalFormatting>
  <conditionalFormatting sqref="G105">
    <cfRule type="containsErrors" dxfId="316" priority="156">
      <formula>ISERROR(G105)</formula>
    </cfRule>
  </conditionalFormatting>
  <conditionalFormatting sqref="G105">
    <cfRule type="containsErrors" dxfId="315" priority="155">
      <formula>ISERROR(G105)</formula>
    </cfRule>
  </conditionalFormatting>
  <conditionalFormatting sqref="G105">
    <cfRule type="containsErrors" dxfId="314" priority="154">
      <formula>ISERROR(G105)</formula>
    </cfRule>
  </conditionalFormatting>
  <conditionalFormatting sqref="G105">
    <cfRule type="cellIs" dxfId="313" priority="153" operator="equal">
      <formula>0</formula>
    </cfRule>
  </conditionalFormatting>
  <conditionalFormatting sqref="G105">
    <cfRule type="containsErrors" dxfId="312" priority="152">
      <formula>ISERROR(G105)</formula>
    </cfRule>
  </conditionalFormatting>
  <conditionalFormatting sqref="H117:J117">
    <cfRule type="containsErrors" dxfId="311" priority="151">
      <formula>ISERROR(H117)</formula>
    </cfRule>
  </conditionalFormatting>
  <conditionalFormatting sqref="H117:J117">
    <cfRule type="containsErrors" dxfId="310" priority="150">
      <formula>ISERROR(H117)</formula>
    </cfRule>
  </conditionalFormatting>
  <conditionalFormatting sqref="H117:J117">
    <cfRule type="containsErrors" dxfId="309" priority="149">
      <formula>ISERROR(H117)</formula>
    </cfRule>
  </conditionalFormatting>
  <conditionalFormatting sqref="H117:J117">
    <cfRule type="cellIs" dxfId="308" priority="148" operator="equal">
      <formula>0</formula>
    </cfRule>
  </conditionalFormatting>
  <conditionalFormatting sqref="H117:J117">
    <cfRule type="containsErrors" dxfId="307" priority="147">
      <formula>ISERROR(H117)</formula>
    </cfRule>
  </conditionalFormatting>
  <conditionalFormatting sqref="I110">
    <cfRule type="cellIs" dxfId="306" priority="145" operator="lessThan">
      <formula>0</formula>
    </cfRule>
    <cfRule type="cellIs" dxfId="305" priority="146" operator="greaterThanOrEqual">
      <formula>0</formula>
    </cfRule>
  </conditionalFormatting>
  <conditionalFormatting sqref="H112:J112">
    <cfRule type="cellIs" dxfId="304" priority="144" operator="equal">
      <formula>0</formula>
    </cfRule>
  </conditionalFormatting>
  <conditionalFormatting sqref="H112:J112">
    <cfRule type="containsErrors" dxfId="303" priority="143">
      <formula>ISERROR(H112)</formula>
    </cfRule>
  </conditionalFormatting>
  <conditionalFormatting sqref="H112:J112">
    <cfRule type="containsErrors" dxfId="302" priority="142">
      <formula>ISERROR(H112)</formula>
    </cfRule>
  </conditionalFormatting>
  <conditionalFormatting sqref="H112:J112">
    <cfRule type="containsErrors" dxfId="301" priority="141">
      <formula>ISERROR(H112)</formula>
    </cfRule>
  </conditionalFormatting>
  <conditionalFormatting sqref="H112:J112">
    <cfRule type="cellIs" dxfId="300" priority="140" operator="equal">
      <formula>0</formula>
    </cfRule>
  </conditionalFormatting>
  <conditionalFormatting sqref="H112:J112">
    <cfRule type="containsErrors" dxfId="299" priority="139">
      <formula>ISERROR(H112)</formula>
    </cfRule>
  </conditionalFormatting>
  <conditionalFormatting sqref="H112:J112">
    <cfRule type="containsErrors" dxfId="298" priority="138">
      <formula>ISERROR(H112)</formula>
    </cfRule>
  </conditionalFormatting>
  <conditionalFormatting sqref="H112:J112">
    <cfRule type="containsErrors" dxfId="297" priority="137">
      <formula>ISERROR(H112)</formula>
    </cfRule>
  </conditionalFormatting>
  <conditionalFormatting sqref="H112:J112">
    <cfRule type="containsErrors" dxfId="296" priority="124">
      <formula>ISERROR(H112)</formula>
    </cfRule>
  </conditionalFormatting>
  <conditionalFormatting sqref="H112:J112">
    <cfRule type="containsErrors" dxfId="295" priority="136">
      <formula>ISERROR(H112)</formula>
    </cfRule>
  </conditionalFormatting>
  <conditionalFormatting sqref="H112:J112">
    <cfRule type="containsErrors" dxfId="294" priority="135">
      <formula>ISERROR(H112)</formula>
    </cfRule>
  </conditionalFormatting>
  <conditionalFormatting sqref="H112:J112">
    <cfRule type="cellIs" dxfId="293" priority="134" operator="equal">
      <formula>0</formula>
    </cfRule>
  </conditionalFormatting>
  <conditionalFormatting sqref="H112:J112">
    <cfRule type="containsErrors" dxfId="292" priority="133">
      <formula>ISERROR(H112)</formula>
    </cfRule>
  </conditionalFormatting>
  <conditionalFormatting sqref="H112:J112">
    <cfRule type="containsErrors" dxfId="291" priority="132">
      <formula>ISERROR(H112)</formula>
    </cfRule>
  </conditionalFormatting>
  <conditionalFormatting sqref="H112:J112">
    <cfRule type="containsErrors" dxfId="290" priority="131">
      <formula>ISERROR(H112)</formula>
    </cfRule>
  </conditionalFormatting>
  <conditionalFormatting sqref="H112:J112">
    <cfRule type="containsErrors" dxfId="289" priority="130">
      <formula>ISERROR(H112)</formula>
    </cfRule>
  </conditionalFormatting>
  <conditionalFormatting sqref="H112:J112">
    <cfRule type="containsErrors" dxfId="288" priority="129">
      <formula>ISERROR(H112)</formula>
    </cfRule>
  </conditionalFormatting>
  <conditionalFormatting sqref="H112:J112">
    <cfRule type="cellIs" dxfId="287" priority="128" operator="equal">
      <formula>0</formula>
    </cfRule>
  </conditionalFormatting>
  <conditionalFormatting sqref="H112:J112">
    <cfRule type="containsErrors" dxfId="286" priority="127">
      <formula>ISERROR(H112)</formula>
    </cfRule>
  </conditionalFormatting>
  <conditionalFormatting sqref="H112:J112">
    <cfRule type="containsErrors" dxfId="285" priority="126">
      <formula>ISERROR(H112)</formula>
    </cfRule>
  </conditionalFormatting>
  <conditionalFormatting sqref="H112:J112">
    <cfRule type="containsErrors" dxfId="284" priority="125">
      <formula>ISERROR(H112)</formula>
    </cfRule>
  </conditionalFormatting>
  <conditionalFormatting sqref="H113:J115">
    <cfRule type="cellIs" dxfId="283" priority="123" operator="equal">
      <formula>0</formula>
    </cfRule>
  </conditionalFormatting>
  <conditionalFormatting sqref="H113:J115">
    <cfRule type="containsErrors" dxfId="282" priority="122">
      <formula>ISERROR(H113)</formula>
    </cfRule>
  </conditionalFormatting>
  <conditionalFormatting sqref="H113:J115">
    <cfRule type="containsErrors" dxfId="281" priority="121">
      <formula>ISERROR(H113)</formula>
    </cfRule>
  </conditionalFormatting>
  <conditionalFormatting sqref="H113:J115">
    <cfRule type="containsErrors" dxfId="280" priority="120">
      <formula>ISERROR(H113)</formula>
    </cfRule>
  </conditionalFormatting>
  <conditionalFormatting sqref="H113:J115">
    <cfRule type="cellIs" dxfId="279" priority="119" operator="equal">
      <formula>0</formula>
    </cfRule>
  </conditionalFormatting>
  <conditionalFormatting sqref="H113:J115">
    <cfRule type="containsErrors" dxfId="278" priority="118">
      <formula>ISERROR(H113)</formula>
    </cfRule>
  </conditionalFormatting>
  <conditionalFormatting sqref="H113:J115">
    <cfRule type="containsErrors" dxfId="277" priority="117">
      <formula>ISERROR(H113)</formula>
    </cfRule>
  </conditionalFormatting>
  <conditionalFormatting sqref="H113:J115">
    <cfRule type="containsErrors" dxfId="276" priority="116">
      <formula>ISERROR(H113)</formula>
    </cfRule>
  </conditionalFormatting>
  <conditionalFormatting sqref="H113:J115">
    <cfRule type="containsErrors" dxfId="275" priority="103">
      <formula>ISERROR(H113)</formula>
    </cfRule>
  </conditionalFormatting>
  <conditionalFormatting sqref="H113:J115">
    <cfRule type="containsErrors" dxfId="274" priority="115">
      <formula>ISERROR(H113)</formula>
    </cfRule>
  </conditionalFormatting>
  <conditionalFormatting sqref="H113:J115">
    <cfRule type="containsErrors" dxfId="273" priority="114">
      <formula>ISERROR(H113)</formula>
    </cfRule>
  </conditionalFormatting>
  <conditionalFormatting sqref="H113:J115">
    <cfRule type="cellIs" dxfId="272" priority="113" operator="equal">
      <formula>0</formula>
    </cfRule>
  </conditionalFormatting>
  <conditionalFormatting sqref="H113:J115">
    <cfRule type="containsErrors" dxfId="271" priority="112">
      <formula>ISERROR(H113)</formula>
    </cfRule>
  </conditionalFormatting>
  <conditionalFormatting sqref="H113:J115">
    <cfRule type="containsErrors" dxfId="270" priority="111">
      <formula>ISERROR(H113)</formula>
    </cfRule>
  </conditionalFormatting>
  <conditionalFormatting sqref="H113:J115">
    <cfRule type="containsErrors" dxfId="269" priority="110">
      <formula>ISERROR(H113)</formula>
    </cfRule>
  </conditionalFormatting>
  <conditionalFormatting sqref="H113:J115">
    <cfRule type="containsErrors" dxfId="268" priority="109">
      <formula>ISERROR(H113)</formula>
    </cfRule>
  </conditionalFormatting>
  <conditionalFormatting sqref="H113:J115">
    <cfRule type="containsErrors" dxfId="267" priority="108">
      <formula>ISERROR(H113)</formula>
    </cfRule>
  </conditionalFormatting>
  <conditionalFormatting sqref="H113:J115">
    <cfRule type="cellIs" dxfId="266" priority="107" operator="equal">
      <formula>0</formula>
    </cfRule>
  </conditionalFormatting>
  <conditionalFormatting sqref="H113:J115">
    <cfRule type="containsErrors" dxfId="265" priority="106">
      <formula>ISERROR(H113)</formula>
    </cfRule>
  </conditionalFormatting>
  <conditionalFormatting sqref="H113:J115">
    <cfRule type="containsErrors" dxfId="264" priority="105">
      <formula>ISERROR(H113)</formula>
    </cfRule>
  </conditionalFormatting>
  <conditionalFormatting sqref="H113:J115">
    <cfRule type="containsErrors" dxfId="263" priority="104">
      <formula>ISERROR(H113)</formula>
    </cfRule>
  </conditionalFormatting>
  <conditionalFormatting sqref="J116">
    <cfRule type="cellIs" dxfId="262" priority="102" operator="equal">
      <formula>0</formula>
    </cfRule>
  </conditionalFormatting>
  <conditionalFormatting sqref="J116">
    <cfRule type="containsErrors" dxfId="261" priority="101">
      <formula>ISERROR(J116)</formula>
    </cfRule>
  </conditionalFormatting>
  <conditionalFormatting sqref="J116">
    <cfRule type="containsErrors" dxfId="260" priority="100">
      <formula>ISERROR(J116)</formula>
    </cfRule>
  </conditionalFormatting>
  <conditionalFormatting sqref="J116">
    <cfRule type="containsErrors" dxfId="259" priority="99">
      <formula>ISERROR(J116)</formula>
    </cfRule>
  </conditionalFormatting>
  <conditionalFormatting sqref="J116">
    <cfRule type="cellIs" dxfId="258" priority="98" operator="equal">
      <formula>0</formula>
    </cfRule>
  </conditionalFormatting>
  <conditionalFormatting sqref="J116">
    <cfRule type="containsErrors" dxfId="257" priority="97">
      <formula>ISERROR(J116)</formula>
    </cfRule>
  </conditionalFormatting>
  <conditionalFormatting sqref="J116">
    <cfRule type="containsErrors" dxfId="256" priority="96">
      <formula>ISERROR(J116)</formula>
    </cfRule>
  </conditionalFormatting>
  <conditionalFormatting sqref="J116">
    <cfRule type="containsErrors" dxfId="255" priority="95">
      <formula>ISERROR(J116)</formula>
    </cfRule>
  </conditionalFormatting>
  <conditionalFormatting sqref="J116">
    <cfRule type="containsErrors" dxfId="254" priority="82">
      <formula>ISERROR(J116)</formula>
    </cfRule>
  </conditionalFormatting>
  <conditionalFormatting sqref="J116">
    <cfRule type="containsErrors" dxfId="253" priority="94">
      <formula>ISERROR(J116)</formula>
    </cfRule>
  </conditionalFormatting>
  <conditionalFormatting sqref="J116">
    <cfRule type="containsErrors" dxfId="252" priority="93">
      <formula>ISERROR(J116)</formula>
    </cfRule>
  </conditionalFormatting>
  <conditionalFormatting sqref="J116">
    <cfRule type="cellIs" dxfId="251" priority="92" operator="equal">
      <formula>0</formula>
    </cfRule>
  </conditionalFormatting>
  <conditionalFormatting sqref="J116">
    <cfRule type="containsErrors" dxfId="250" priority="91">
      <formula>ISERROR(J116)</formula>
    </cfRule>
  </conditionalFormatting>
  <conditionalFormatting sqref="J116">
    <cfRule type="containsErrors" dxfId="249" priority="90">
      <formula>ISERROR(J116)</formula>
    </cfRule>
  </conditionalFormatting>
  <conditionalFormatting sqref="J116">
    <cfRule type="containsErrors" dxfId="248" priority="89">
      <formula>ISERROR(J116)</formula>
    </cfRule>
  </conditionalFormatting>
  <conditionalFormatting sqref="J116">
    <cfRule type="containsErrors" dxfId="247" priority="88">
      <formula>ISERROR(J116)</formula>
    </cfRule>
  </conditionalFormatting>
  <conditionalFormatting sqref="J116">
    <cfRule type="containsErrors" dxfId="246" priority="87">
      <formula>ISERROR(J116)</formula>
    </cfRule>
  </conditionalFormatting>
  <conditionalFormatting sqref="J116">
    <cfRule type="cellIs" dxfId="245" priority="86" operator="equal">
      <formula>0</formula>
    </cfRule>
  </conditionalFormatting>
  <conditionalFormatting sqref="J116">
    <cfRule type="containsErrors" dxfId="244" priority="85">
      <formula>ISERROR(J116)</formula>
    </cfRule>
  </conditionalFormatting>
  <conditionalFormatting sqref="J116">
    <cfRule type="containsErrors" dxfId="243" priority="84">
      <formula>ISERROR(J116)</formula>
    </cfRule>
  </conditionalFormatting>
  <conditionalFormatting sqref="J116">
    <cfRule type="containsErrors" dxfId="242" priority="83">
      <formula>ISERROR(J116)</formula>
    </cfRule>
  </conditionalFormatting>
  <conditionalFormatting sqref="F110:F117">
    <cfRule type="cellIs" dxfId="241" priority="81" operator="equal">
      <formula>0</formula>
    </cfRule>
  </conditionalFormatting>
  <conditionalFormatting sqref="F110:F117">
    <cfRule type="containsErrors" dxfId="240" priority="80">
      <formula>ISERROR(F110)</formula>
    </cfRule>
  </conditionalFormatting>
  <conditionalFormatting sqref="E117">
    <cfRule type="cellIs" dxfId="239" priority="79" operator="equal">
      <formula>0</formula>
    </cfRule>
  </conditionalFormatting>
  <conditionalFormatting sqref="D117">
    <cfRule type="cellIs" dxfId="238" priority="78" operator="equal">
      <formula>0</formula>
    </cfRule>
  </conditionalFormatting>
  <conditionalFormatting sqref="D117">
    <cfRule type="containsErrors" dxfId="237" priority="77">
      <formula>ISERROR(D117)</formula>
    </cfRule>
  </conditionalFormatting>
  <conditionalFormatting sqref="F116:F117">
    <cfRule type="containsErrors" dxfId="236" priority="76">
      <formula>ISERROR(F116)</formula>
    </cfRule>
  </conditionalFormatting>
  <conditionalFormatting sqref="F117">
    <cfRule type="containsErrors" dxfId="235" priority="75">
      <formula>ISERROR(F117)</formula>
    </cfRule>
  </conditionalFormatting>
  <conditionalFormatting sqref="F110:F117">
    <cfRule type="containsErrors" dxfId="234" priority="74">
      <formula>ISERROR(F110)</formula>
    </cfRule>
  </conditionalFormatting>
  <conditionalFormatting sqref="F116:F117">
    <cfRule type="cellIs" dxfId="233" priority="73" operator="equal">
      <formula>0</formula>
    </cfRule>
  </conditionalFormatting>
  <conditionalFormatting sqref="F116:F117">
    <cfRule type="containsErrors" dxfId="232" priority="72">
      <formula>ISERROR(F116)</formula>
    </cfRule>
  </conditionalFormatting>
  <conditionalFormatting sqref="F116">
    <cfRule type="containsErrors" dxfId="231" priority="71">
      <formula>ISERROR(F116)</formula>
    </cfRule>
  </conditionalFormatting>
  <conditionalFormatting sqref="F111:F116">
    <cfRule type="containsErrors" dxfId="230" priority="70">
      <formula>ISERROR(F111)</formula>
    </cfRule>
  </conditionalFormatting>
  <conditionalFormatting sqref="F111:F116">
    <cfRule type="cellIs" dxfId="229" priority="69" operator="equal">
      <formula>0</formula>
    </cfRule>
  </conditionalFormatting>
  <conditionalFormatting sqref="F111:F116">
    <cfRule type="containsErrors" dxfId="228" priority="68">
      <formula>ISERROR(F111)</formula>
    </cfRule>
  </conditionalFormatting>
  <conditionalFormatting sqref="F111:F116">
    <cfRule type="containsErrors" dxfId="227" priority="67">
      <formula>ISERROR(F111)</formula>
    </cfRule>
  </conditionalFormatting>
  <conditionalFormatting sqref="F111:F116">
    <cfRule type="containsErrors" dxfId="226" priority="66">
      <formula>ISERROR(F111)</formula>
    </cfRule>
  </conditionalFormatting>
  <conditionalFormatting sqref="C117">
    <cfRule type="cellIs" dxfId="225" priority="65" operator="equal">
      <formula>0</formula>
    </cfRule>
  </conditionalFormatting>
  <conditionalFormatting sqref="F110:F117">
    <cfRule type="containsErrors" dxfId="224" priority="35">
      <formula>ISERROR(F110)</formula>
    </cfRule>
  </conditionalFormatting>
  <conditionalFormatting sqref="D110:D115">
    <cfRule type="containsErrors" dxfId="223" priority="64">
      <formula>ISERROR(D110)</formula>
    </cfRule>
  </conditionalFormatting>
  <conditionalFormatting sqref="D110:D115">
    <cfRule type="containsErrors" dxfId="222" priority="62">
      <formula>ISERROR(D110)</formula>
    </cfRule>
    <cfRule type="containsErrors" dxfId="221" priority="63">
      <formula>ISERROR(D110)</formula>
    </cfRule>
  </conditionalFormatting>
  <conditionalFormatting sqref="D116">
    <cfRule type="cellIs" dxfId="220" priority="57" operator="equal">
      <formula>0</formula>
    </cfRule>
    <cfRule type="containsErrors" dxfId="219" priority="60">
      <formula>ISERROR(D116)</formula>
    </cfRule>
    <cfRule type="containsErrors" dxfId="218" priority="61">
      <formula>ISERROR(D116)</formula>
    </cfRule>
  </conditionalFormatting>
  <conditionalFormatting sqref="D116">
    <cfRule type="cellIs" dxfId="217" priority="59" operator="equal">
      <formula>0</formula>
    </cfRule>
  </conditionalFormatting>
  <conditionalFormatting sqref="D116">
    <cfRule type="containsErrors" dxfId="216" priority="58">
      <formula>ISERROR(D116)</formula>
    </cfRule>
  </conditionalFormatting>
  <conditionalFormatting sqref="D110:D116">
    <cfRule type="containsErrors" dxfId="215" priority="56">
      <formula>ISERROR(D110)</formula>
    </cfRule>
  </conditionalFormatting>
  <conditionalFormatting sqref="F116">
    <cfRule type="containsErrors" dxfId="214" priority="55">
      <formula>ISERROR(F116)</formula>
    </cfRule>
  </conditionalFormatting>
  <conditionalFormatting sqref="F110:F117">
    <cfRule type="containsErrors" dxfId="213" priority="54">
      <formula>ISERROR(F110)</formula>
    </cfRule>
  </conditionalFormatting>
  <conditionalFormatting sqref="F116">
    <cfRule type="cellIs" dxfId="212" priority="53" operator="equal">
      <formula>0</formula>
    </cfRule>
  </conditionalFormatting>
  <conditionalFormatting sqref="F116">
    <cfRule type="containsErrors" dxfId="211" priority="52">
      <formula>ISERROR(F116)</formula>
    </cfRule>
  </conditionalFormatting>
  <conditionalFormatting sqref="F116">
    <cfRule type="containsErrors" dxfId="210" priority="51">
      <formula>ISERROR(F116)</formula>
    </cfRule>
  </conditionalFormatting>
  <conditionalFormatting sqref="F111:F116">
    <cfRule type="containsErrors" dxfId="209" priority="50">
      <formula>ISERROR(F111)</formula>
    </cfRule>
  </conditionalFormatting>
  <conditionalFormatting sqref="F111:F116">
    <cfRule type="cellIs" dxfId="208" priority="49" operator="equal">
      <formula>0</formula>
    </cfRule>
  </conditionalFormatting>
  <conditionalFormatting sqref="F111:F116">
    <cfRule type="containsErrors" dxfId="207" priority="48">
      <formula>ISERROR(F111)</formula>
    </cfRule>
  </conditionalFormatting>
  <conditionalFormatting sqref="F111:F116">
    <cfRule type="containsErrors" dxfId="206" priority="47">
      <formula>ISERROR(F111)</formula>
    </cfRule>
  </conditionalFormatting>
  <conditionalFormatting sqref="F111:F116">
    <cfRule type="containsErrors" dxfId="205" priority="46">
      <formula>ISERROR(F111)</formula>
    </cfRule>
  </conditionalFormatting>
  <conditionalFormatting sqref="F116">
    <cfRule type="containsErrors" dxfId="204" priority="45">
      <formula>ISERROR(F116)</formula>
    </cfRule>
  </conditionalFormatting>
  <conditionalFormatting sqref="F110:F117">
    <cfRule type="containsErrors" dxfId="203" priority="44">
      <formula>ISERROR(F110)</formula>
    </cfRule>
  </conditionalFormatting>
  <conditionalFormatting sqref="F116">
    <cfRule type="cellIs" dxfId="202" priority="43" operator="equal">
      <formula>0</formula>
    </cfRule>
  </conditionalFormatting>
  <conditionalFormatting sqref="F116">
    <cfRule type="containsErrors" dxfId="201" priority="42">
      <formula>ISERROR(F116)</formula>
    </cfRule>
  </conditionalFormatting>
  <conditionalFormatting sqref="F116">
    <cfRule type="containsErrors" dxfId="200" priority="41">
      <formula>ISERROR(F116)</formula>
    </cfRule>
  </conditionalFormatting>
  <conditionalFormatting sqref="F111:F116">
    <cfRule type="containsErrors" dxfId="199" priority="40">
      <formula>ISERROR(F111)</formula>
    </cfRule>
  </conditionalFormatting>
  <conditionalFormatting sqref="F111:F116">
    <cfRule type="cellIs" dxfId="198" priority="39" operator="equal">
      <formula>0</formula>
    </cfRule>
  </conditionalFormatting>
  <conditionalFormatting sqref="F111:F116">
    <cfRule type="containsErrors" dxfId="197" priority="38">
      <formula>ISERROR(F111)</formula>
    </cfRule>
  </conditionalFormatting>
  <conditionalFormatting sqref="F111:F116">
    <cfRule type="containsErrors" dxfId="196" priority="37">
      <formula>ISERROR(F111)</formula>
    </cfRule>
  </conditionalFormatting>
  <conditionalFormatting sqref="F111:F116">
    <cfRule type="containsErrors" dxfId="195" priority="36">
      <formula>ISERROR(F111)</formula>
    </cfRule>
  </conditionalFormatting>
  <conditionalFormatting sqref="F115">
    <cfRule type="cellIs" dxfId="194" priority="34" operator="equal">
      <formula>0</formula>
    </cfRule>
  </conditionalFormatting>
  <conditionalFormatting sqref="F115">
    <cfRule type="containsErrors" dxfId="193" priority="33">
      <formula>ISERROR(F115)</formula>
    </cfRule>
  </conditionalFormatting>
  <conditionalFormatting sqref="F115">
    <cfRule type="containsErrors" dxfId="192" priority="32">
      <formula>ISERROR(F115)</formula>
    </cfRule>
  </conditionalFormatting>
  <conditionalFormatting sqref="F115">
    <cfRule type="containsErrors" dxfId="191" priority="31">
      <formula>ISERROR(F115)</formula>
    </cfRule>
  </conditionalFormatting>
  <conditionalFormatting sqref="G110">
    <cfRule type="cellIs" dxfId="190" priority="30" operator="equal">
      <formula>0</formula>
    </cfRule>
  </conditionalFormatting>
  <conditionalFormatting sqref="G110 G115">
    <cfRule type="containsErrors" dxfId="189" priority="29">
      <formula>ISERROR(G110)</formula>
    </cfRule>
  </conditionalFormatting>
  <conditionalFormatting sqref="G110">
    <cfRule type="containsErrors" dxfId="188" priority="28">
      <formula>ISERROR(G110)</formula>
    </cfRule>
  </conditionalFormatting>
  <conditionalFormatting sqref="G115">
    <cfRule type="containsErrors" dxfId="187" priority="27">
      <formula>ISERROR(G115)</formula>
    </cfRule>
  </conditionalFormatting>
  <conditionalFormatting sqref="G115">
    <cfRule type="cellIs" dxfId="186" priority="26" operator="equal">
      <formula>0</formula>
    </cfRule>
  </conditionalFormatting>
  <conditionalFormatting sqref="G115">
    <cfRule type="containsErrors" dxfId="185" priority="25">
      <formula>ISERROR(G115)</formula>
    </cfRule>
  </conditionalFormatting>
  <conditionalFormatting sqref="G115">
    <cfRule type="containsErrors" dxfId="184" priority="24">
      <formula>ISERROR(G115)</formula>
    </cfRule>
  </conditionalFormatting>
  <conditionalFormatting sqref="G115">
    <cfRule type="containsErrors" dxfId="183" priority="23">
      <formula>ISERROR(G115)</formula>
    </cfRule>
  </conditionalFormatting>
  <conditionalFormatting sqref="G110 G115">
    <cfRule type="containsErrors" dxfId="182" priority="10">
      <formula>ISERROR(G110)</formula>
    </cfRule>
  </conditionalFormatting>
  <conditionalFormatting sqref="G110">
    <cfRule type="containsErrors" dxfId="181" priority="22">
      <formula>ISERROR(G110)</formula>
    </cfRule>
  </conditionalFormatting>
  <conditionalFormatting sqref="G115">
    <cfRule type="containsErrors" dxfId="180" priority="21">
      <formula>ISERROR(G115)</formula>
    </cfRule>
  </conditionalFormatting>
  <conditionalFormatting sqref="G115">
    <cfRule type="cellIs" dxfId="179" priority="20" operator="equal">
      <formula>0</formula>
    </cfRule>
  </conditionalFormatting>
  <conditionalFormatting sqref="G115">
    <cfRule type="containsErrors" dxfId="178" priority="19">
      <formula>ISERROR(G115)</formula>
    </cfRule>
  </conditionalFormatting>
  <conditionalFormatting sqref="G115">
    <cfRule type="containsErrors" dxfId="177" priority="18">
      <formula>ISERROR(G115)</formula>
    </cfRule>
  </conditionalFormatting>
  <conditionalFormatting sqref="G115">
    <cfRule type="containsErrors" dxfId="176" priority="17">
      <formula>ISERROR(G115)</formula>
    </cfRule>
  </conditionalFormatting>
  <conditionalFormatting sqref="G110">
    <cfRule type="containsErrors" dxfId="175" priority="16">
      <formula>ISERROR(G110)</formula>
    </cfRule>
  </conditionalFormatting>
  <conditionalFormatting sqref="G115">
    <cfRule type="containsErrors" dxfId="174" priority="15">
      <formula>ISERROR(G115)</formula>
    </cfRule>
  </conditionalFormatting>
  <conditionalFormatting sqref="G115">
    <cfRule type="cellIs" dxfId="173" priority="14" operator="equal">
      <formula>0</formula>
    </cfRule>
  </conditionalFormatting>
  <conditionalFormatting sqref="G115">
    <cfRule type="containsErrors" dxfId="172" priority="13">
      <formula>ISERROR(G115)</formula>
    </cfRule>
  </conditionalFormatting>
  <conditionalFormatting sqref="G115">
    <cfRule type="containsErrors" dxfId="171" priority="12">
      <formula>ISERROR(G115)</formula>
    </cfRule>
  </conditionalFormatting>
  <conditionalFormatting sqref="G115">
    <cfRule type="containsErrors" dxfId="170" priority="11">
      <formula>ISERROR(G115)</formula>
    </cfRule>
  </conditionalFormatting>
  <conditionalFormatting sqref="G115">
    <cfRule type="cellIs" dxfId="169" priority="9" operator="equal">
      <formula>0</formula>
    </cfRule>
  </conditionalFormatting>
  <conditionalFormatting sqref="G115">
    <cfRule type="containsErrors" dxfId="168" priority="8">
      <formula>ISERROR(G115)</formula>
    </cfRule>
  </conditionalFormatting>
  <conditionalFormatting sqref="G115">
    <cfRule type="containsErrors" dxfId="167" priority="7">
      <formula>ISERROR(G115)</formula>
    </cfRule>
  </conditionalFormatting>
  <conditionalFormatting sqref="G115">
    <cfRule type="containsErrors" dxfId="166" priority="6">
      <formula>ISERROR(G115)</formula>
    </cfRule>
  </conditionalFormatting>
  <conditionalFormatting sqref="G117">
    <cfRule type="containsErrors" dxfId="165" priority="5">
      <formula>ISERROR(G117)</formula>
    </cfRule>
  </conditionalFormatting>
  <conditionalFormatting sqref="G117">
    <cfRule type="containsErrors" dxfId="164" priority="4">
      <formula>ISERROR(G117)</formula>
    </cfRule>
  </conditionalFormatting>
  <conditionalFormatting sqref="G117">
    <cfRule type="containsErrors" dxfId="163" priority="3">
      <formula>ISERROR(G117)</formula>
    </cfRule>
  </conditionalFormatting>
  <conditionalFormatting sqref="G117">
    <cfRule type="cellIs" dxfId="162" priority="2" operator="equal">
      <formula>0</formula>
    </cfRule>
  </conditionalFormatting>
  <conditionalFormatting sqref="G117">
    <cfRule type="containsErrors" dxfId="161" priority="1">
      <formula>ISERROR(G117)</formula>
    </cfRule>
  </conditionalFormatting>
  <pageMargins left="0.7" right="0.7" top="0.75" bottom="0.75" header="0.3" footer="0.3"/>
  <pageSetup paperSize="9" orientation="landscape" horizontalDpi="4294967293" r:id="rId1"/>
  <rowBreaks count="1" manualBreakCount="1">
    <brk id="4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8D462690BD6E4487A6CBC0E1D42A8C" ma:contentTypeVersion="12" ma:contentTypeDescription="Create a new document." ma:contentTypeScope="" ma:versionID="6bafe3a2d9d1feded7eee10eb6a0d276">
  <xsd:schema xmlns:xsd="http://www.w3.org/2001/XMLSchema" xmlns:xs="http://www.w3.org/2001/XMLSchema" xmlns:p="http://schemas.microsoft.com/office/2006/metadata/properties" xmlns:ns2="c2fa8dc1-7db4-4e98-bd3f-01ae43eb89b8" xmlns:ns3="1510b195-def2-4e15-86e8-a8c320f8cd4d" targetNamespace="http://schemas.microsoft.com/office/2006/metadata/properties" ma:root="true" ma:fieldsID="81f7c80ed3aa8b2a80f9544f0b34454b" ns2:_="" ns3:_="">
    <xsd:import namespace="c2fa8dc1-7db4-4e98-bd3f-01ae43eb89b8"/>
    <xsd:import namespace="1510b195-def2-4e15-86e8-a8c320f8cd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fa8dc1-7db4-4e98-bd3f-01ae43eb8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10b195-def2-4e15-86e8-a8c320f8cd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32211C-89D1-406D-825E-E0B54B6FE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fa8dc1-7db4-4e98-bd3f-01ae43eb89b8"/>
    <ds:schemaRef ds:uri="1510b195-def2-4e15-86e8-a8c320f8c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4B8C2-6A06-4399-8214-E2C27982E4BD}">
  <ds:schemaRefs>
    <ds:schemaRef ds:uri="http://schemas.microsoft.com/sharepoint/v3/contenttype/forms"/>
  </ds:schemaRefs>
</ds:datastoreItem>
</file>

<file path=customXml/itemProps3.xml><?xml version="1.0" encoding="utf-8"?>
<ds:datastoreItem xmlns:ds="http://schemas.openxmlformats.org/officeDocument/2006/customXml" ds:itemID="{FC403D8F-A9F7-4C56-A012-84C20C3E08AE}">
  <ds:schemaRefs>
    <ds:schemaRef ds:uri="http://purl.org/dc/elements/1.1/"/>
    <ds:schemaRef ds:uri="http://schemas.microsoft.com/office/2006/metadata/properties"/>
    <ds:schemaRef ds:uri="1510b195-def2-4e15-86e8-a8c320f8cd4d"/>
    <ds:schemaRef ds:uri="c2fa8dc1-7db4-4e98-bd3f-01ae43eb89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Vinnublöð</vt:lpstr>
      </vt:variant>
      <vt:variant>
        <vt:i4>11</vt:i4>
      </vt:variant>
      <vt:variant>
        <vt:lpstr>Nefnd svæði</vt:lpstr>
      </vt:variant>
      <vt:variant>
        <vt:i4>5</vt:i4>
      </vt:variant>
    </vt:vector>
  </HeadingPairs>
  <TitlesOfParts>
    <vt:vector size="16" baseType="lpstr">
      <vt:lpstr>Forsíða</vt:lpstr>
      <vt:lpstr>Samantekt</vt:lpstr>
      <vt:lpstr>Myndræn samantekt</vt:lpstr>
      <vt:lpstr>Pappír</vt:lpstr>
      <vt:lpstr>Ræstingar</vt:lpstr>
      <vt:lpstr>Rafmagn og heitt vatn</vt:lpstr>
      <vt:lpstr>Samgöngur</vt:lpstr>
      <vt:lpstr>Samgöngusamningar</vt:lpstr>
      <vt:lpstr>Úrgangur</vt:lpstr>
      <vt:lpstr>Aðrar rekstrarvörur</vt:lpstr>
      <vt:lpstr>Losunarstuðlar</vt:lpstr>
      <vt:lpstr>'Aðrar rekstrarvörur'!Print_Area</vt:lpstr>
      <vt:lpstr>Pappír!Print_Area</vt:lpstr>
      <vt:lpstr>'Rafmagn og heitt vatn'!Print_Area</vt:lpstr>
      <vt:lpstr>Ræstingar!Print_Area</vt:lpstr>
      <vt:lpstr>Úrgangur!Print_Area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elva</dc:creator>
  <cp:lastModifiedBy>HildurSH1006</cp:lastModifiedBy>
  <cp:lastPrinted>2013-09-09T14:18:34Z</cp:lastPrinted>
  <dcterms:created xsi:type="dcterms:W3CDTF">2011-10-04T11:15:49Z</dcterms:created>
  <dcterms:modified xsi:type="dcterms:W3CDTF">2020-04-28T16:56:29Z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0x010100708D462690BD6E4487A6CBC0E1D42A8C</vt:lpwstr>
  </property>
  <property fmtid="{D5CDD505-2E9C-101B-9397-08002B2CF9AE}" pid="3" name="Teymi">
    <vt:lpwstr>6;#Neytendateymi|82fc0de5-76eb-4601-99e2-67beeb7902e2</vt:lpwstr>
  </property>
  <property fmtid="{D5CDD505-2E9C-101B-9397-08002B2CF9AE}" pid="4" name="Málaflokkur">
    <vt:lpwstr/>
  </property>
</Properties>
</file>